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565" yWindow="780" windowWidth="16695" windowHeight="11340"/>
  </bookViews>
  <sheets>
    <sheet name="баланс и мощность" sheetId="8" r:id="rId1"/>
    <sheet name="Об отпуске ээ" sheetId="4" r:id="rId2"/>
  </sheets>
  <externalReferences>
    <externalReference r:id="rId3"/>
  </externalReferences>
  <definedNames>
    <definedName name="org">[1]Титульный!$G$18</definedName>
  </definedNames>
  <calcPr calcId="124519"/>
</workbook>
</file>

<file path=xl/calcChain.xml><?xml version="1.0" encoding="utf-8"?>
<calcChain xmlns="http://schemas.openxmlformats.org/spreadsheetml/2006/main">
  <c r="E9" i="4"/>
  <c r="F29" i="8"/>
  <c r="C9" i="4"/>
  <c r="C10"/>
  <c r="E10"/>
  <c r="D9"/>
  <c r="F119" i="8"/>
  <c r="F118"/>
  <c r="J117"/>
  <c r="J115" s="1"/>
  <c r="I117"/>
  <c r="H117"/>
  <c r="G117"/>
  <c r="G115" s="1"/>
  <c r="F116"/>
  <c r="I115"/>
  <c r="H115"/>
  <c r="F114"/>
  <c r="F113"/>
  <c r="F112"/>
  <c r="J111"/>
  <c r="I111"/>
  <c r="H111"/>
  <c r="G111"/>
  <c r="F110"/>
  <c r="F109"/>
  <c r="F108"/>
  <c r="F107"/>
  <c r="F106"/>
  <c r="F105"/>
  <c r="J104"/>
  <c r="I104"/>
  <c r="H104"/>
  <c r="G104"/>
  <c r="F103"/>
  <c r="F102"/>
  <c r="J101"/>
  <c r="I101"/>
  <c r="H101"/>
  <c r="G101"/>
  <c r="F100"/>
  <c r="F99"/>
  <c r="J98"/>
  <c r="I98"/>
  <c r="H98"/>
  <c r="G98"/>
  <c r="F96"/>
  <c r="F93"/>
  <c r="F92"/>
  <c r="F91"/>
  <c r="J90"/>
  <c r="J88" s="1"/>
  <c r="I90"/>
  <c r="I88" s="1"/>
  <c r="H90"/>
  <c r="G90"/>
  <c r="G88" s="1"/>
  <c r="F89"/>
  <c r="H88"/>
  <c r="F86"/>
  <c r="F85"/>
  <c r="F84"/>
  <c r="J81"/>
  <c r="I81"/>
  <c r="H81"/>
  <c r="G81"/>
  <c r="F80"/>
  <c r="F79"/>
  <c r="F78"/>
  <c r="F77"/>
  <c r="F76"/>
  <c r="F75"/>
  <c r="F74"/>
  <c r="F72"/>
  <c r="J70"/>
  <c r="J64" s="1"/>
  <c r="I70"/>
  <c r="I64" s="1"/>
  <c r="H70"/>
  <c r="H64" s="1"/>
  <c r="G70"/>
  <c r="F69"/>
  <c r="F68"/>
  <c r="F67"/>
  <c r="F66"/>
  <c r="F65"/>
  <c r="F63"/>
  <c r="F62"/>
  <c r="F61"/>
  <c r="F60"/>
  <c r="F59"/>
  <c r="J58"/>
  <c r="I58"/>
  <c r="H58"/>
  <c r="G58"/>
  <c r="F56"/>
  <c r="J54"/>
  <c r="I54"/>
  <c r="H54"/>
  <c r="G54"/>
  <c r="J51"/>
  <c r="I51"/>
  <c r="H51"/>
  <c r="G51"/>
  <c r="J48"/>
  <c r="J46" s="1"/>
  <c r="I48"/>
  <c r="I46" s="1"/>
  <c r="H48"/>
  <c r="G48"/>
  <c r="F47"/>
  <c r="J43"/>
  <c r="I43"/>
  <c r="H43"/>
  <c r="G43"/>
  <c r="F43" s="1"/>
  <c r="F42"/>
  <c r="F41"/>
  <c r="F40"/>
  <c r="F39"/>
  <c r="F38"/>
  <c r="F37"/>
  <c r="F36"/>
  <c r="F34"/>
  <c r="J32"/>
  <c r="J26" s="1"/>
  <c r="I32"/>
  <c r="I26" s="1"/>
  <c r="H32"/>
  <c r="G32"/>
  <c r="G26" s="1"/>
  <c r="F31"/>
  <c r="F30"/>
  <c r="F28"/>
  <c r="F27"/>
  <c r="H26"/>
  <c r="F25"/>
  <c r="F24"/>
  <c r="F23"/>
  <c r="F22"/>
  <c r="F21"/>
  <c r="J20"/>
  <c r="I20"/>
  <c r="H20"/>
  <c r="G20"/>
  <c r="F18"/>
  <c r="J16"/>
  <c r="I16"/>
  <c r="H16"/>
  <c r="G16"/>
  <c r="J13"/>
  <c r="I13"/>
  <c r="H13"/>
  <c r="G13"/>
  <c r="J11"/>
  <c r="I11"/>
  <c r="H11"/>
  <c r="H9" s="1"/>
  <c r="G11"/>
  <c r="G9" s="1"/>
  <c r="F10"/>
  <c r="I9"/>
  <c r="H46" l="1"/>
  <c r="G46"/>
  <c r="J9"/>
  <c r="F70"/>
  <c r="F90"/>
  <c r="H97"/>
  <c r="H95" s="1"/>
  <c r="H94" s="1"/>
  <c r="F48"/>
  <c r="F51"/>
  <c r="F54"/>
  <c r="F58"/>
  <c r="G97"/>
  <c r="G95" s="1"/>
  <c r="G94" s="1"/>
  <c r="I44"/>
  <c r="G64"/>
  <c r="F64" s="1"/>
  <c r="F20"/>
  <c r="H44"/>
  <c r="F26"/>
  <c r="J82"/>
  <c r="F104"/>
  <c r="F115"/>
  <c r="F16"/>
  <c r="I82"/>
  <c r="F81"/>
  <c r="F98"/>
  <c r="J97"/>
  <c r="J95" s="1"/>
  <c r="J94" s="1"/>
  <c r="F13"/>
  <c r="H82"/>
  <c r="I97"/>
  <c r="I95" s="1"/>
  <c r="I94" s="1"/>
  <c r="F101"/>
  <c r="F111"/>
  <c r="F9"/>
  <c r="G44"/>
  <c r="J44"/>
  <c r="F88"/>
  <c r="F46"/>
  <c r="F11"/>
  <c r="F32"/>
  <c r="F117"/>
  <c r="G82" l="1"/>
  <c r="F82" s="1"/>
  <c r="F97"/>
  <c r="F95"/>
  <c r="F94"/>
  <c r="F44"/>
</calcChain>
</file>

<file path=xl/sharedStrings.xml><?xml version="1.0" encoding="utf-8"?>
<sst xmlns="http://schemas.openxmlformats.org/spreadsheetml/2006/main" count="319" uniqueCount="264">
  <si>
    <t>Информация о балансе электрической энергии и мощности</t>
  </si>
  <si>
    <t>ВН</t>
  </si>
  <si>
    <t>НН</t>
  </si>
  <si>
    <t>Поступление в сеть из других уровней напряжения (трансформация)</t>
  </si>
  <si>
    <t>СН1</t>
  </si>
  <si>
    <t>СН2</t>
  </si>
  <si>
    <t xml:space="preserve">НН 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</si>
  <si>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</si>
  <si>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</si>
  <si>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</si>
  <si>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</si>
  <si>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Небаланс</t>
  </si>
  <si>
    <t>Наименование показателя</t>
  </si>
  <si>
    <t>Код строки</t>
  </si>
  <si>
    <t>Всего</t>
  </si>
  <si>
    <t>В том числе по уровню напряжения</t>
  </si>
  <si>
    <t>НН (0,4 кВ и ниже)</t>
  </si>
  <si>
    <t>СН2 (6-10 кВ)</t>
  </si>
  <si>
    <t>СН1 (35 кВ)</t>
  </si>
  <si>
    <t>ВН (110 кВ и выше)</t>
  </si>
  <si>
    <t>Потребителям электроэнергии</t>
  </si>
  <si>
    <t>Сетевым организациям</t>
  </si>
  <si>
    <t>Отпуск электроэнергии из сети, млн. кВт*ч</t>
  </si>
  <si>
    <t>Отпуск электроэнергии в сеть, 
млн. кВт*ч</t>
  </si>
  <si>
    <t>Период</t>
  </si>
  <si>
    <t>АО "ПО ЕлАЗ" за 2018 год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</si>
  <si>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</si>
  <si>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</si>
  <si>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</si>
  <si>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</si>
  <si>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</si>
  <si>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</si>
  <si>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</si>
  <si>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</si>
  <si>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</si>
  <si>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</si>
  <si>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</si>
  <si>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</si>
  <si>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</si>
  <si>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</si>
  <si>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</si>
  <si>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</si>
  <si>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1.4.1</t>
  </si>
  <si>
    <t>ОАО "Сетевая компания"</t>
  </si>
  <si>
    <t>2</t>
  </si>
  <si>
    <t>630</t>
  </si>
  <si>
    <t>2.1</t>
  </si>
  <si>
    <t>640</t>
  </si>
  <si>
    <t>2.2</t>
  </si>
  <si>
    <t>650</t>
  </si>
  <si>
    <t>2.3</t>
  </si>
  <si>
    <t>660</t>
  </si>
  <si>
    <t>2.4</t>
  </si>
  <si>
    <t>670</t>
  </si>
  <si>
    <t>3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</si>
  <si>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</si>
  <si>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</si>
  <si>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</si>
  <si>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</si>
  <si>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</si>
  <si>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</si>
  <si>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</si>
  <si>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</si>
  <si>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</si>
  <si>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</si>
  <si>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</si>
  <si>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</si>
  <si>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</si>
  <si>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</si>
  <si>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</si>
  <si>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</si>
  <si>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</si>
  <si>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</si>
  <si>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</si>
  <si>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</si>
  <si>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</si>
  <si>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</si>
  <si>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4.3.1</t>
  </si>
  <si>
    <t>АО "ОЭЗ ППТ "Алабуга"</t>
  </si>
  <si>
    <t>4.4</t>
  </si>
  <si>
    <t>населению и приравненным к нему категориям</t>
  </si>
  <si>
    <t>950</t>
  </si>
  <si>
    <t>5</t>
  </si>
  <si>
    <t>960</t>
  </si>
  <si>
    <t>6</t>
  </si>
  <si>
    <t>970</t>
  </si>
  <si>
    <t>7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</si>
  <si>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</si>
  <si>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</si>
  <si>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</si>
  <si>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</si>
  <si>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</si>
  <si>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</si>
  <si>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</si>
  <si>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</si>
  <si>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</si>
  <si>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</si>
  <si>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</si>
  <si>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</si>
  <si>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</si>
  <si>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</si>
  <si>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</si>
  <si>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</si>
  <si>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</si>
  <si>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</si>
  <si>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</si>
  <si>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</si>
  <si>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</si>
  <si>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</si>
  <si>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</si>
  <si>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</si>
  <si>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</si>
  <si>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</si>
  <si>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</si>
  <si>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</si>
  <si>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</si>
  <si>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12.4.1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</si>
  <si>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</si>
  <si>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</si>
  <si>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</si>
  <si>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</si>
  <si>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</si>
  <si>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</si>
  <si>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</si>
  <si>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</si>
  <si>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</si>
  <si>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</si>
  <si>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</si>
  <si>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</si>
  <si>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</si>
  <si>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</si>
  <si>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</si>
  <si>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</si>
  <si>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</si>
  <si>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</si>
  <si>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</si>
  <si>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</si>
  <si>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</si>
  <si>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</si>
  <si>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</si>
  <si>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</si>
  <si>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</si>
  <si>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</si>
  <si>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</si>
  <si>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15.3.1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</si>
  <si>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</si>
  <si>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</si>
  <si>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</si>
  <si>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</si>
  <si>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</si>
  <si>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</si>
  <si>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</si>
  <si>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</si>
  <si>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</si>
  <si>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</si>
  <si>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</si>
  <si>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</si>
  <si>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</si>
  <si>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</si>
  <si>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</si>
  <si>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</si>
  <si>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</si>
  <si>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</si>
  <si>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</si>
  <si>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</si>
  <si>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</si>
  <si>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</si>
  <si>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</si>
  <si>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</si>
  <si>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</si>
  <si>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</si>
  <si>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</si>
  <si>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</si>
  <si>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</si>
  <si>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</si>
  <si>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</si>
  <si>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</si>
  <si>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</si>
  <si>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</si>
  <si>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</si>
  <si>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</si>
  <si>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</si>
  <si>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</si>
  <si>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</si>
  <si>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</si>
  <si>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</si>
  <si>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</si>
  <si>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</si>
  <si>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</si>
  <si>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</si>
  <si>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</si>
  <si>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</si>
  <si>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</si>
  <si>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</si>
  <si>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</si>
  <si>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</si>
  <si>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</si>
  <si>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</si>
  <si>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</si>
  <si>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</si>
  <si>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</si>
  <si>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</si>
  <si>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</si>
  <si>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</si>
  <si>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</si>
  <si>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</si>
  <si>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</si>
  <si>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</si>
  <si>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</si>
  <si>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</si>
  <si>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</si>
  <si>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</si>
  <si>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</si>
  <si>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</si>
  <si>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</si>
  <si>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</si>
  <si>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</si>
  <si>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</si>
  <si>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</si>
  <si>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</si>
  <si>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</si>
  <si>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</si>
  <si>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</si>
  <si>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</si>
  <si>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</si>
  <si>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</si>
  <si>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</si>
  <si>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</si>
  <si>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</si>
  <si>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</si>
  <si>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</si>
  <si>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</si>
  <si>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</si>
  <si>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</si>
  <si>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</si>
  <si>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</si>
  <si>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</si>
  <si>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</si>
  <si>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</si>
  <si>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</si>
  <si>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</si>
  <si>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</si>
  <si>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</si>
  <si>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</si>
  <si>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</si>
  <si>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</si>
  <si>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</si>
  <si>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</si>
  <si>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</si>
  <si>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</si>
  <si>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</si>
  <si>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</si>
  <si>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</si>
  <si>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</si>
  <si>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</si>
  <si>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</si>
  <si>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</si>
  <si>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</si>
  <si>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</si>
  <si>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</si>
  <si>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</si>
  <si>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</si>
  <si>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№ п/п</t>
  </si>
  <si>
    <t>Информация 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АО "ПО ЕлАЗ" в 2018г.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</si>
</sst>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#,##0.000"/>
  </numFmts>
  <fonts count="1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63"/>
      <name val="Tahoma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23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9">
    <xf numFmtId="0" fontId="0" fillId="0" borderId="0"/>
    <xf numFmtId="49" fontId="1" fillId="0" borderId="0" applyBorder="0">
      <alignment vertical="top"/>
    </xf>
    <xf numFmtId="0" fontId="3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2" fillId="0" borderId="0" xfId="2" applyFont="1" applyFill="1" applyBorder="1" applyAlignment="1" applyProtection="1">
      <alignment vertical="center"/>
    </xf>
    <xf numFmtId="49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right" vertical="center"/>
    </xf>
    <xf numFmtId="0" fontId="4" fillId="0" borderId="0" xfId="2" applyFont="1" applyFill="1" applyBorder="1" applyAlignment="1" applyProtection="1">
      <alignment vertical="center"/>
    </xf>
    <xf numFmtId="0" fontId="6" fillId="0" borderId="0" xfId="5"/>
    <xf numFmtId="0" fontId="7" fillId="0" borderId="0" xfId="5" applyFont="1"/>
    <xf numFmtId="0" fontId="7" fillId="0" borderId="3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/>
    </xf>
    <xf numFmtId="4" fontId="7" fillId="0" borderId="3" xfId="5" applyNumberFormat="1" applyFont="1" applyBorder="1" applyAlignment="1">
      <alignment horizontal="center" vertical="center"/>
    </xf>
    <xf numFmtId="165" fontId="7" fillId="0" borderId="3" xfId="5" applyNumberFormat="1" applyFont="1" applyBorder="1" applyAlignment="1">
      <alignment horizontal="center" vertical="center"/>
    </xf>
    <xf numFmtId="0" fontId="2" fillId="0" borderId="1" xfId="4" applyFont="1" applyFill="1" applyBorder="1" applyAlignment="1" applyProtection="1">
      <alignment horizontal="center" vertical="center" wrapText="1"/>
    </xf>
    <xf numFmtId="0" fontId="7" fillId="0" borderId="3" xfId="5" applyFont="1" applyBorder="1" applyAlignment="1">
      <alignment horizontal="center" vertical="center"/>
    </xf>
    <xf numFmtId="0" fontId="7" fillId="0" borderId="0" xfId="5" applyFont="1" applyAlignment="1">
      <alignment horizont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/>
    </xf>
    <xf numFmtId="49" fontId="2" fillId="0" borderId="2" xfId="1" applyFont="1" applyFill="1" applyBorder="1" applyAlignment="1" applyProtection="1">
      <alignment horizontal="left" vertical="center" wrapText="1" indent="1"/>
    </xf>
    <xf numFmtId="49" fontId="8" fillId="0" borderId="2" xfId="1" applyFont="1" applyFill="1" applyBorder="1" applyAlignment="1" applyProtection="1">
      <alignment horizontal="center" vertical="center" wrapText="1"/>
    </xf>
    <xf numFmtId="164" fontId="2" fillId="0" borderId="2" xfId="1" applyNumberFormat="1" applyFont="1" applyFill="1" applyBorder="1" applyAlignment="1" applyProtection="1">
      <alignment horizontal="right" vertical="center"/>
    </xf>
    <xf numFmtId="49" fontId="2" fillId="0" borderId="1" xfId="1" applyFont="1" applyFill="1" applyBorder="1" applyAlignment="1" applyProtection="1">
      <alignment horizontal="center" vertical="center" wrapText="1"/>
    </xf>
    <xf numFmtId="49" fontId="2" fillId="0" borderId="1" xfId="1" applyFont="1" applyFill="1" applyBorder="1" applyAlignment="1" applyProtection="1">
      <alignment horizontal="left" vertical="center" wrapText="1" indent="1"/>
    </xf>
    <xf numFmtId="165" fontId="2" fillId="0" borderId="1" xfId="1" applyNumberFormat="1" applyFont="1" applyFill="1" applyBorder="1" applyAlignment="1" applyProtection="1">
      <alignment horizontal="right" vertical="center"/>
    </xf>
    <xf numFmtId="49" fontId="2" fillId="0" borderId="6" xfId="1" applyFont="1" applyFill="1" applyBorder="1" applyAlignment="1">
      <alignment horizontal="center" vertical="center"/>
    </xf>
    <xf numFmtId="49" fontId="2" fillId="0" borderId="5" xfId="1" applyFont="1" applyFill="1" applyBorder="1" applyAlignment="1">
      <alignment horizontal="center" vertical="center"/>
    </xf>
    <xf numFmtId="49" fontId="2" fillId="0" borderId="7" xfId="1" applyFont="1" applyFill="1" applyBorder="1" applyAlignment="1">
      <alignment horizontal="center" vertical="center"/>
    </xf>
    <xf numFmtId="0" fontId="0" fillId="0" borderId="0" xfId="0" applyFill="1"/>
    <xf numFmtId="49" fontId="2" fillId="0" borderId="8" xfId="1" applyNumberFormat="1" applyFont="1" applyFill="1" applyBorder="1" applyAlignment="1" applyProtection="1">
      <alignment vertical="center"/>
    </xf>
    <xf numFmtId="49" fontId="2" fillId="0" borderId="1" xfId="1" applyFont="1" applyFill="1" applyBorder="1" applyAlignment="1">
      <alignment vertical="center" wrapText="1"/>
    </xf>
    <xf numFmtId="49" fontId="2" fillId="0" borderId="1" xfId="1" applyFont="1" applyFill="1" applyBorder="1" applyAlignment="1">
      <alignment horizontal="left" vertical="center" wrapText="1" indent="1"/>
    </xf>
    <xf numFmtId="165" fontId="2" fillId="0" borderId="1" xfId="1" applyNumberFormat="1" applyFont="1" applyFill="1" applyBorder="1" applyAlignment="1" applyProtection="1">
      <alignment horizontal="right" vertical="center"/>
      <protection locked="0"/>
    </xf>
    <xf numFmtId="49" fontId="8" fillId="0" borderId="5" xfId="1" applyNumberFormat="1" applyFont="1" applyFill="1" applyBorder="1" applyAlignment="1" applyProtection="1">
      <alignment vertical="center"/>
    </xf>
    <xf numFmtId="49" fontId="9" fillId="0" borderId="5" xfId="0" applyNumberFormat="1" applyFont="1" applyFill="1" applyBorder="1" applyAlignment="1" applyProtection="1">
      <alignment horizontal="center" vertical="top"/>
    </xf>
    <xf numFmtId="0" fontId="9" fillId="0" borderId="6" xfId="0" applyFont="1" applyFill="1" applyBorder="1" applyAlignment="1" applyProtection="1">
      <alignment horizontal="left" vertical="center" indent="1"/>
    </xf>
    <xf numFmtId="0" fontId="9" fillId="0" borderId="6" xfId="0" applyFont="1" applyFill="1" applyBorder="1" applyAlignment="1" applyProtection="1">
      <alignment horizontal="center" vertical="top"/>
    </xf>
    <xf numFmtId="0" fontId="9" fillId="0" borderId="7" xfId="0" applyFont="1" applyFill="1" applyBorder="1" applyAlignment="1" applyProtection="1">
      <alignment horizontal="center" vertical="top"/>
    </xf>
    <xf numFmtId="0" fontId="2" fillId="0" borderId="5" xfId="6" applyFont="1" applyFill="1" applyBorder="1" applyAlignment="1" applyProtection="1">
      <alignment horizontal="left" vertical="center"/>
    </xf>
    <xf numFmtId="0" fontId="0" fillId="0" borderId="8" xfId="7" applyNumberFormat="1" applyFont="1" applyFill="1" applyBorder="1" applyAlignment="1" applyProtection="1">
      <alignment horizontal="left" vertical="center" wrapText="1" indent="2"/>
    </xf>
    <xf numFmtId="0" fontId="2" fillId="0" borderId="5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 applyProtection="1">
      <alignment horizontal="right" vertical="center"/>
    </xf>
    <xf numFmtId="165" fontId="2" fillId="0" borderId="5" xfId="1" applyNumberFormat="1" applyFont="1" applyFill="1" applyBorder="1" applyAlignment="1" applyProtection="1">
      <alignment horizontal="right"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49" fontId="2" fillId="0" borderId="1" xfId="1" applyFont="1" applyFill="1" applyBorder="1" applyAlignment="1">
      <alignment horizontal="left" vertical="center" wrapText="1"/>
    </xf>
    <xf numFmtId="49" fontId="2" fillId="0" borderId="1" xfId="1" applyFont="1" applyFill="1" applyBorder="1" applyAlignment="1">
      <alignment horizontal="left" vertical="center" wrapText="1" indent="2"/>
    </xf>
    <xf numFmtId="49" fontId="2" fillId="0" borderId="1" xfId="1" applyFont="1" applyFill="1" applyBorder="1" applyAlignment="1">
      <alignment horizontal="left" vertical="center" wrapText="1" indent="3"/>
    </xf>
    <xf numFmtId="0" fontId="9" fillId="0" borderId="5" xfId="0" applyFont="1" applyFill="1" applyBorder="1" applyAlignment="1" applyProtection="1">
      <alignment horizontal="center" vertical="top"/>
    </xf>
    <xf numFmtId="49" fontId="2" fillId="0" borderId="8" xfId="3" applyNumberFormat="1" applyFont="1" applyFill="1" applyBorder="1" applyAlignment="1" applyProtection="1">
      <alignment vertical="center"/>
    </xf>
    <xf numFmtId="165" fontId="2" fillId="0" borderId="1" xfId="3" applyNumberFormat="1" applyFont="1" applyFill="1" applyBorder="1" applyAlignment="1" applyProtection="1">
      <alignment horizontal="right" vertical="center"/>
      <protection locked="0"/>
    </xf>
    <xf numFmtId="165" fontId="2" fillId="0" borderId="1" xfId="3" applyNumberFormat="1" applyFont="1" applyFill="1" applyBorder="1" applyAlignment="1" applyProtection="1">
      <alignment horizontal="right" vertical="center"/>
    </xf>
    <xf numFmtId="165" fontId="2" fillId="0" borderId="1" xfId="8" applyNumberFormat="1" applyFont="1" applyFill="1" applyBorder="1" applyAlignment="1" applyProtection="1">
      <alignment horizontal="right" vertical="center"/>
    </xf>
    <xf numFmtId="49" fontId="2" fillId="0" borderId="1" xfId="1" applyFont="1" applyFill="1" applyBorder="1" applyAlignment="1">
      <alignment horizontal="left" vertical="center" wrapText="1" indent="4"/>
    </xf>
    <xf numFmtId="0" fontId="2" fillId="0" borderId="10" xfId="3" applyFont="1" applyFill="1" applyBorder="1" applyAlignment="1" applyProtection="1">
      <alignment horizontal="center" vertical="center" wrapText="1"/>
    </xf>
    <xf numFmtId="0" fontId="2" fillId="0" borderId="10" xfId="4" applyFont="1" applyFill="1" applyBorder="1" applyAlignment="1" applyProtection="1">
      <alignment horizontal="center" vertical="center" wrapText="1"/>
    </xf>
    <xf numFmtId="0" fontId="2" fillId="0" borderId="9" xfId="3" applyFont="1" applyFill="1" applyBorder="1" applyAlignment="1" applyProtection="1">
      <alignment horizontal="center" vertical="center" wrapText="1"/>
    </xf>
    <xf numFmtId="0" fontId="2" fillId="0" borderId="5" xfId="4" applyFont="1" applyFill="1" applyBorder="1" applyAlignment="1" applyProtection="1">
      <alignment horizontal="center" vertical="center" wrapText="1"/>
    </xf>
    <xf numFmtId="0" fontId="2" fillId="0" borderId="5" xfId="4" applyFont="1" applyFill="1" applyBorder="1" applyAlignment="1" applyProtection="1">
      <alignment horizontal="center" vertical="center" wrapText="1"/>
    </xf>
    <xf numFmtId="0" fontId="2" fillId="0" borderId="8" xfId="4" applyFont="1" applyFill="1" applyBorder="1" applyAlignment="1" applyProtection="1">
      <alignment horizontal="center" vertical="center" wrapText="1"/>
    </xf>
    <xf numFmtId="0" fontId="10" fillId="0" borderId="0" xfId="3" applyFont="1" applyFill="1" applyBorder="1" applyAlignment="1" applyProtection="1">
      <alignment horizontal="center" vertical="center" wrapText="1"/>
    </xf>
    <xf numFmtId="49" fontId="2" fillId="0" borderId="4" xfId="1" applyFont="1" applyFill="1" applyBorder="1" applyAlignment="1" applyProtection="1">
      <alignment vertical="center"/>
    </xf>
    <xf numFmtId="0" fontId="2" fillId="0" borderId="4" xfId="3" applyFont="1" applyFill="1" applyBorder="1" applyAlignment="1" applyProtection="1">
      <alignment vertical="center"/>
    </xf>
  </cellXfs>
  <cellStyles count="9">
    <cellStyle name="Обычный" xfId="0" builtinId="0"/>
    <cellStyle name="Обычный 10" xfId="1"/>
    <cellStyle name="Обычный 2" xfId="5"/>
    <cellStyle name="Обычный_MINENERGO.340.PRIL79(v0.1)" xfId="6"/>
    <cellStyle name="Обычный_ЖКУ_проект3" xfId="7"/>
    <cellStyle name="Обычный_Полезный отпуск электроэнергии и мощности, реализуемой по регулируемым ценам" xfId="3"/>
    <cellStyle name="Обычный_Продажа" xfId="8"/>
    <cellStyle name="Обычный_Сведения об отпуске (передаче) электроэнергии потребителям распределительными сетевыми организациями" xfId="4"/>
    <cellStyle name="Обычный_Шаблон по источникам для Модуля Реестр (2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7;&#1085;&#1072;&#1090;/&#1050;&#1086;&#1084;&#1084;&#1077;&#1088;&#1095;&#1077;&#1089;&#1082;&#1080;&#1081;%20&#1091;&#1095;&#1077;&#1090;%20&#1101;&#1083;.&#1101;&#1085;&#1077;&#1088;&#1075;/&#1052;&#1045;&#1057;&#1071;&#1062;&#1067;/&#1076;&#1077;&#1082;&#1072;&#1073;&#1088;&#1100;%202017/46&#1077;&#1077;/2017/46EP.ST(v2.3%20GOD%201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Prov"/>
      <sheetName val="mod_01"/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11"/>
      <sheetName val="modComm"/>
      <sheetName val="modButton"/>
      <sheetName val="modInstruction"/>
      <sheetName val="modHTTP"/>
      <sheetName val="REESTR_ORG"/>
      <sheetName val="REESTR_MO"/>
      <sheetName val="modfrmRegion"/>
      <sheetName val="modfrmReestr"/>
      <sheetName val="modfrmCheckUpdates"/>
      <sheetName val="modReestr"/>
      <sheetName val="modUpdTemplMain"/>
      <sheetName val="modDoubleClick"/>
      <sheetName val="modHyperlink"/>
      <sheetName val="modfrmDateChoo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">
          <cell r="G18" t="str">
            <v>АО "ПО ЕлАЗ"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K119"/>
  <sheetViews>
    <sheetView tabSelected="1" workbookViewId="0">
      <selection activeCell="A16" sqref="A16"/>
    </sheetView>
  </sheetViews>
  <sheetFormatPr defaultRowHeight="15"/>
  <cols>
    <col min="1" max="2" width="9.140625" style="25"/>
    <col min="3" max="3" width="9.140625" style="25" customWidth="1"/>
    <col min="4" max="4" width="59.42578125" style="25" customWidth="1"/>
    <col min="5" max="5" width="6.7109375" style="25" customWidth="1"/>
    <col min="6" max="10" width="15.7109375" style="25" customWidth="1"/>
    <col min="11" max="16384" width="9.140625" style="25"/>
  </cols>
  <sheetData>
    <row r="2" spans="3:11">
      <c r="C2" s="4" t="s">
        <v>0</v>
      </c>
    </row>
    <row r="3" spans="3:11">
      <c r="C3" s="1" t="s">
        <v>25</v>
      </c>
    </row>
    <row r="5" spans="3:11">
      <c r="C5" s="50" t="s">
        <v>262</v>
      </c>
      <c r="D5" s="11" t="s">
        <v>12</v>
      </c>
      <c r="E5" s="11" t="s">
        <v>13</v>
      </c>
      <c r="F5" s="11" t="s">
        <v>14</v>
      </c>
      <c r="G5" s="11" t="s">
        <v>15</v>
      </c>
      <c r="H5" s="11"/>
      <c r="I5" s="11"/>
      <c r="J5" s="51"/>
    </row>
    <row r="6" spans="3:11">
      <c r="C6" s="52"/>
      <c r="D6" s="53"/>
      <c r="E6" s="53"/>
      <c r="F6" s="53"/>
      <c r="G6" s="54" t="s">
        <v>1</v>
      </c>
      <c r="H6" s="54" t="s">
        <v>4</v>
      </c>
      <c r="I6" s="54" t="s">
        <v>5</v>
      </c>
      <c r="J6" s="55" t="s">
        <v>2</v>
      </c>
    </row>
    <row r="7" spans="3:11">
      <c r="C7" s="56">
        <v>0</v>
      </c>
      <c r="D7" s="56">
        <v>1</v>
      </c>
      <c r="E7" s="56">
        <v>2</v>
      </c>
      <c r="F7" s="56">
        <v>3</v>
      </c>
      <c r="G7" s="56">
        <v>4</v>
      </c>
      <c r="H7" s="56">
        <v>5</v>
      </c>
      <c r="I7" s="56">
        <v>6</v>
      </c>
      <c r="J7" s="56">
        <v>7</v>
      </c>
      <c r="K7" s="57"/>
    </row>
    <row r="8" spans="3:11">
      <c r="C8" s="23" t="s">
        <v>26</v>
      </c>
      <c r="D8" s="22"/>
      <c r="E8" s="22"/>
      <c r="F8" s="22"/>
      <c r="G8" s="22"/>
      <c r="H8" s="22"/>
      <c r="I8" s="22"/>
      <c r="J8" s="24"/>
      <c r="K8" s="57"/>
    </row>
    <row r="9" spans="3:11">
      <c r="C9" s="26" t="s">
        <v>27</v>
      </c>
      <c r="D9" s="27" t="s">
        <v>28</v>
      </c>
      <c r="E9" s="2">
        <v>10</v>
      </c>
      <c r="F9" s="21">
        <f>SUM(G9:J9)</f>
        <v>26735.057000000001</v>
      </c>
      <c r="G9" s="21">
        <f>G10+G11+G13+G16</f>
        <v>26735.057000000001</v>
      </c>
      <c r="H9" s="21">
        <f>H10+H11+H13+H16</f>
        <v>0</v>
      </c>
      <c r="I9" s="21">
        <f>I10+I11+I13+I16</f>
        <v>0</v>
      </c>
      <c r="J9" s="21">
        <f>J10+J11+J13+J16</f>
        <v>0</v>
      </c>
      <c r="K9" s="57"/>
    </row>
    <row r="10" spans="3:11">
      <c r="C10" s="26" t="s">
        <v>29</v>
      </c>
      <c r="D10" s="28" t="s">
        <v>30</v>
      </c>
      <c r="E10" s="2">
        <v>20</v>
      </c>
      <c r="F10" s="21">
        <f t="shared" ref="F10:F119" si="0">SUM(G10:J10)</f>
        <v>0</v>
      </c>
      <c r="G10" s="29"/>
      <c r="H10" s="29"/>
      <c r="I10" s="29"/>
      <c r="J10" s="29"/>
      <c r="K10" s="57"/>
    </row>
    <row r="11" spans="3:11">
      <c r="C11" s="26" t="s">
        <v>31</v>
      </c>
      <c r="D11" s="28" t="s">
        <v>32</v>
      </c>
      <c r="E11" s="2">
        <v>30</v>
      </c>
      <c r="F11" s="21">
        <f t="shared" si="0"/>
        <v>0</v>
      </c>
      <c r="G11" s="21">
        <f>SUM(G12:G12)</f>
        <v>0</v>
      </c>
      <c r="H11" s="21">
        <f>SUM(H12:H12)</f>
        <v>0</v>
      </c>
      <c r="I11" s="21">
        <f>SUM(I12:I12)</f>
        <v>0</v>
      </c>
      <c r="J11" s="21">
        <f>SUM(J12:J12)</f>
        <v>0</v>
      </c>
      <c r="K11" s="57"/>
    </row>
    <row r="12" spans="3:11" hidden="1">
      <c r="C12" s="31"/>
      <c r="D12" s="32" t="s">
        <v>33</v>
      </c>
      <c r="E12" s="33"/>
      <c r="F12" s="33"/>
      <c r="G12" s="33"/>
      <c r="H12" s="33"/>
      <c r="I12" s="33"/>
      <c r="J12" s="34"/>
      <c r="K12" s="57"/>
    </row>
    <row r="13" spans="3:11">
      <c r="C13" s="26" t="s">
        <v>34</v>
      </c>
      <c r="D13" s="28" t="s">
        <v>35</v>
      </c>
      <c r="E13" s="2" t="s">
        <v>36</v>
      </c>
      <c r="F13" s="21">
        <f t="shared" si="0"/>
        <v>0</v>
      </c>
      <c r="G13" s="21">
        <f>SUM(G14:G15)</f>
        <v>0</v>
      </c>
      <c r="H13" s="21">
        <f>SUM(H14:H15)</f>
        <v>0</v>
      </c>
      <c r="I13" s="21">
        <f>SUM(I14:I15)</f>
        <v>0</v>
      </c>
      <c r="J13" s="21">
        <f>SUM(J14:J15)</f>
        <v>0</v>
      </c>
      <c r="K13" s="57"/>
    </row>
    <row r="14" spans="3:11" hidden="1">
      <c r="C14" s="30" t="s">
        <v>37</v>
      </c>
      <c r="D14" s="16"/>
      <c r="E14" s="17" t="s">
        <v>36</v>
      </c>
      <c r="F14" s="18"/>
      <c r="G14" s="18"/>
      <c r="H14" s="18"/>
      <c r="I14" s="18"/>
      <c r="J14" s="18"/>
      <c r="K14" s="57"/>
    </row>
    <row r="15" spans="3:11" hidden="1">
      <c r="C15" s="31"/>
      <c r="D15" s="32" t="s">
        <v>33</v>
      </c>
      <c r="E15" s="33"/>
      <c r="F15" s="33"/>
      <c r="G15" s="33"/>
      <c r="H15" s="33"/>
      <c r="I15" s="33"/>
      <c r="J15" s="34"/>
      <c r="K15" s="57"/>
    </row>
    <row r="16" spans="3:11">
      <c r="C16" s="26" t="s">
        <v>38</v>
      </c>
      <c r="D16" s="28" t="s">
        <v>39</v>
      </c>
      <c r="E16" s="2" t="s">
        <v>40</v>
      </c>
      <c r="F16" s="21">
        <f t="shared" si="0"/>
        <v>26735.057000000001</v>
      </c>
      <c r="G16" s="21">
        <f>SUM(G17:G19)</f>
        <v>26735.057000000001</v>
      </c>
      <c r="H16" s="21">
        <f>SUM(H17:H19)</f>
        <v>0</v>
      </c>
      <c r="I16" s="21">
        <f>SUM(I17:I19)</f>
        <v>0</v>
      </c>
      <c r="J16" s="21">
        <f>SUM(J17:J19)</f>
        <v>0</v>
      </c>
      <c r="K16" s="57"/>
    </row>
    <row r="17" spans="3:11" hidden="1">
      <c r="C17" s="30" t="s">
        <v>41</v>
      </c>
      <c r="D17" s="16"/>
      <c r="E17" s="17" t="s">
        <v>40</v>
      </c>
      <c r="F17" s="18"/>
      <c r="G17" s="18"/>
      <c r="H17" s="18"/>
      <c r="I17" s="18"/>
      <c r="J17" s="18"/>
      <c r="K17" s="57"/>
    </row>
    <row r="18" spans="3:11">
      <c r="C18" s="35" t="s">
        <v>42</v>
      </c>
      <c r="D18" s="36" t="s">
        <v>43</v>
      </c>
      <c r="E18" s="37">
        <v>431</v>
      </c>
      <c r="F18" s="38">
        <f>SUM(G18:J18)</f>
        <v>26735.057000000001</v>
      </c>
      <c r="G18" s="39">
        <v>26735.057000000001</v>
      </c>
      <c r="H18" s="39"/>
      <c r="I18" s="39"/>
      <c r="J18" s="40"/>
      <c r="K18" s="57"/>
    </row>
    <row r="19" spans="3:11" hidden="1">
      <c r="C19" s="31"/>
      <c r="D19" s="32" t="s">
        <v>33</v>
      </c>
      <c r="E19" s="33"/>
      <c r="F19" s="33"/>
      <c r="G19" s="33"/>
      <c r="H19" s="33"/>
      <c r="I19" s="33"/>
      <c r="J19" s="34"/>
      <c r="K19" s="57"/>
    </row>
    <row r="20" spans="3:11" ht="22.5">
      <c r="C20" s="26" t="s">
        <v>44</v>
      </c>
      <c r="D20" s="27" t="s">
        <v>3</v>
      </c>
      <c r="E20" s="2" t="s">
        <v>45</v>
      </c>
      <c r="F20" s="21">
        <f t="shared" si="0"/>
        <v>13317.472</v>
      </c>
      <c r="G20" s="21">
        <f>G22+G23+G24</f>
        <v>0</v>
      </c>
      <c r="H20" s="21">
        <f>H21+H23+H24</f>
        <v>0</v>
      </c>
      <c r="I20" s="21">
        <f>I21+I22+I24</f>
        <v>12923.536</v>
      </c>
      <c r="J20" s="21">
        <f>J21+J22+J23</f>
        <v>393.93599999999998</v>
      </c>
      <c r="K20" s="57"/>
    </row>
    <row r="21" spans="3:11">
      <c r="C21" s="26" t="s">
        <v>46</v>
      </c>
      <c r="D21" s="28" t="s">
        <v>1</v>
      </c>
      <c r="E21" s="2" t="s">
        <v>47</v>
      </c>
      <c r="F21" s="21">
        <f t="shared" si="0"/>
        <v>12923.536</v>
      </c>
      <c r="G21" s="3"/>
      <c r="H21" s="29"/>
      <c r="I21" s="29">
        <v>12923.536</v>
      </c>
      <c r="J21" s="29"/>
      <c r="K21" s="57"/>
    </row>
    <row r="22" spans="3:11">
      <c r="C22" s="26" t="s">
        <v>48</v>
      </c>
      <c r="D22" s="28" t="s">
        <v>4</v>
      </c>
      <c r="E22" s="2" t="s">
        <v>49</v>
      </c>
      <c r="F22" s="21">
        <f t="shared" si="0"/>
        <v>0</v>
      </c>
      <c r="G22" s="29"/>
      <c r="H22" s="3"/>
      <c r="I22" s="29"/>
      <c r="J22" s="29"/>
      <c r="K22" s="57"/>
    </row>
    <row r="23" spans="3:11">
      <c r="C23" s="26" t="s">
        <v>50</v>
      </c>
      <c r="D23" s="28" t="s">
        <v>5</v>
      </c>
      <c r="E23" s="2" t="s">
        <v>51</v>
      </c>
      <c r="F23" s="21">
        <f t="shared" si="0"/>
        <v>393.93599999999998</v>
      </c>
      <c r="G23" s="29"/>
      <c r="H23" s="29"/>
      <c r="I23" s="3"/>
      <c r="J23" s="29">
        <v>393.93599999999998</v>
      </c>
      <c r="K23" s="57"/>
    </row>
    <row r="24" spans="3:11">
      <c r="C24" s="26" t="s">
        <v>52</v>
      </c>
      <c r="D24" s="28" t="s">
        <v>6</v>
      </c>
      <c r="E24" s="2" t="s">
        <v>53</v>
      </c>
      <c r="F24" s="21">
        <f t="shared" si="0"/>
        <v>0</v>
      </c>
      <c r="G24" s="29"/>
      <c r="H24" s="29"/>
      <c r="I24" s="29"/>
      <c r="J24" s="3"/>
      <c r="K24" s="57"/>
    </row>
    <row r="25" spans="3:11">
      <c r="C25" s="26" t="s">
        <v>54</v>
      </c>
      <c r="D25" s="41" t="s">
        <v>9</v>
      </c>
      <c r="E25" s="2" t="s">
        <v>55</v>
      </c>
      <c r="F25" s="21">
        <f t="shared" si="0"/>
        <v>0</v>
      </c>
      <c r="G25" s="29"/>
      <c r="H25" s="29"/>
      <c r="I25" s="29"/>
      <c r="J25" s="29"/>
      <c r="K25" s="57"/>
    </row>
    <row r="26" spans="3:11">
      <c r="C26" s="26" t="s">
        <v>56</v>
      </c>
      <c r="D26" s="27" t="s">
        <v>57</v>
      </c>
      <c r="E26" s="19" t="s">
        <v>58</v>
      </c>
      <c r="F26" s="21">
        <f t="shared" si="0"/>
        <v>11174.081999999999</v>
      </c>
      <c r="G26" s="21">
        <f>G27+G29+G32+G36</f>
        <v>0</v>
      </c>
      <c r="H26" s="21">
        <f>H27+H29+H32+H36</f>
        <v>0</v>
      </c>
      <c r="I26" s="21">
        <f>I27+I29+I32+I36</f>
        <v>10903.985999999999</v>
      </c>
      <c r="J26" s="21">
        <f>J27+J29+J32+J36</f>
        <v>270.096</v>
      </c>
      <c r="K26" s="57"/>
    </row>
    <row r="27" spans="3:11" ht="22.5">
      <c r="C27" s="26" t="s">
        <v>59</v>
      </c>
      <c r="D27" s="28" t="s">
        <v>60</v>
      </c>
      <c r="E27" s="2" t="s">
        <v>61</v>
      </c>
      <c r="F27" s="21">
        <f t="shared" si="0"/>
        <v>0</v>
      </c>
      <c r="G27" s="29"/>
      <c r="H27" s="29"/>
      <c r="I27" s="29"/>
      <c r="J27" s="29"/>
      <c r="K27" s="57"/>
    </row>
    <row r="28" spans="3:11" ht="22.5">
      <c r="C28" s="26" t="s">
        <v>62</v>
      </c>
      <c r="D28" s="42" t="s">
        <v>63</v>
      </c>
      <c r="E28" s="2" t="s">
        <v>64</v>
      </c>
      <c r="F28" s="21">
        <f t="shared" si="0"/>
        <v>0</v>
      </c>
      <c r="G28" s="29"/>
      <c r="H28" s="29"/>
      <c r="I28" s="29"/>
      <c r="J28" s="29"/>
      <c r="K28" s="57"/>
    </row>
    <row r="29" spans="3:11">
      <c r="C29" s="26" t="s">
        <v>65</v>
      </c>
      <c r="D29" s="28" t="s">
        <v>66</v>
      </c>
      <c r="E29" s="2" t="s">
        <v>67</v>
      </c>
      <c r="F29" s="21">
        <f>SUM(G29:J29)</f>
        <v>11043.198999999999</v>
      </c>
      <c r="G29" s="29"/>
      <c r="H29" s="29"/>
      <c r="I29" s="29">
        <v>10773.102999999999</v>
      </c>
      <c r="J29" s="29">
        <v>270.096</v>
      </c>
      <c r="K29" s="57"/>
    </row>
    <row r="30" spans="3:11">
      <c r="C30" s="26" t="s">
        <v>68</v>
      </c>
      <c r="D30" s="42" t="s">
        <v>69</v>
      </c>
      <c r="E30" s="2" t="s">
        <v>70</v>
      </c>
      <c r="F30" s="21">
        <f t="shared" si="0"/>
        <v>0</v>
      </c>
      <c r="G30" s="29"/>
      <c r="H30" s="29"/>
      <c r="I30" s="29"/>
      <c r="J30" s="29"/>
      <c r="K30" s="57"/>
    </row>
    <row r="31" spans="3:11" ht="22.5">
      <c r="C31" s="26" t="s">
        <v>71</v>
      </c>
      <c r="D31" s="43" t="s">
        <v>63</v>
      </c>
      <c r="E31" s="2" t="s">
        <v>72</v>
      </c>
      <c r="F31" s="21">
        <f t="shared" si="0"/>
        <v>0</v>
      </c>
      <c r="G31" s="29"/>
      <c r="H31" s="29"/>
      <c r="I31" s="29"/>
      <c r="J31" s="29"/>
      <c r="K31" s="57"/>
    </row>
    <row r="32" spans="3:11">
      <c r="C32" s="26" t="s">
        <v>73</v>
      </c>
      <c r="D32" s="28" t="s">
        <v>74</v>
      </c>
      <c r="E32" s="2" t="s">
        <v>75</v>
      </c>
      <c r="F32" s="21">
        <f t="shared" si="0"/>
        <v>27.948</v>
      </c>
      <c r="G32" s="21">
        <f>SUM(G33:G35)</f>
        <v>0</v>
      </c>
      <c r="H32" s="21">
        <f>SUM(H33:H35)</f>
        <v>0</v>
      </c>
      <c r="I32" s="21">
        <f>SUM(I33:I35)</f>
        <v>27.948</v>
      </c>
      <c r="J32" s="21">
        <f>SUM(J33:J35)</f>
        <v>0</v>
      </c>
      <c r="K32" s="57"/>
    </row>
    <row r="33" spans="3:11" hidden="1">
      <c r="C33" s="30" t="s">
        <v>76</v>
      </c>
      <c r="D33" s="16"/>
      <c r="E33" s="17" t="s">
        <v>75</v>
      </c>
      <c r="F33" s="18"/>
      <c r="G33" s="18"/>
      <c r="H33" s="18"/>
      <c r="I33" s="18"/>
      <c r="J33" s="18"/>
      <c r="K33" s="57"/>
    </row>
    <row r="34" spans="3:11">
      <c r="C34" s="35" t="s">
        <v>77</v>
      </c>
      <c r="D34" s="36" t="s">
        <v>78</v>
      </c>
      <c r="E34" s="37">
        <v>751</v>
      </c>
      <c r="F34" s="38">
        <f>SUM(G34:J34)</f>
        <v>27.948</v>
      </c>
      <c r="G34" s="39"/>
      <c r="H34" s="39"/>
      <c r="I34" s="39">
        <v>27.948</v>
      </c>
      <c r="J34" s="40"/>
      <c r="K34" s="57"/>
    </row>
    <row r="35" spans="3:11" hidden="1">
      <c r="C35" s="44"/>
      <c r="D35" s="32" t="s">
        <v>33</v>
      </c>
      <c r="E35" s="33"/>
      <c r="F35" s="33"/>
      <c r="G35" s="33"/>
      <c r="H35" s="33"/>
      <c r="I35" s="33"/>
      <c r="J35" s="34"/>
      <c r="K35" s="57"/>
    </row>
    <row r="36" spans="3:11">
      <c r="C36" s="26" t="s">
        <v>79</v>
      </c>
      <c r="D36" s="20" t="s">
        <v>80</v>
      </c>
      <c r="E36" s="2" t="s">
        <v>81</v>
      </c>
      <c r="F36" s="21">
        <f t="shared" si="0"/>
        <v>102.935</v>
      </c>
      <c r="G36" s="29"/>
      <c r="H36" s="29"/>
      <c r="I36" s="29">
        <v>102.935</v>
      </c>
      <c r="J36" s="29"/>
      <c r="K36" s="57"/>
    </row>
    <row r="37" spans="3:11">
      <c r="C37" s="26" t="s">
        <v>82</v>
      </c>
      <c r="D37" s="27" t="s">
        <v>7</v>
      </c>
      <c r="E37" s="2" t="s">
        <v>83</v>
      </c>
      <c r="F37" s="21">
        <f t="shared" si="0"/>
        <v>13317.472</v>
      </c>
      <c r="G37" s="29">
        <v>12923.536</v>
      </c>
      <c r="H37" s="29"/>
      <c r="I37" s="29">
        <v>393.93599999999998</v>
      </c>
      <c r="J37" s="29"/>
      <c r="K37" s="57"/>
    </row>
    <row r="38" spans="3:11">
      <c r="C38" s="26" t="s">
        <v>84</v>
      </c>
      <c r="D38" s="27" t="s">
        <v>8</v>
      </c>
      <c r="E38" s="2" t="s">
        <v>85</v>
      </c>
      <c r="F38" s="21">
        <f t="shared" si="0"/>
        <v>0</v>
      </c>
      <c r="G38" s="29"/>
      <c r="H38" s="29"/>
      <c r="I38" s="29"/>
      <c r="J38" s="29"/>
      <c r="K38" s="57"/>
    </row>
    <row r="39" spans="3:11">
      <c r="C39" s="26" t="s">
        <v>86</v>
      </c>
      <c r="D39" s="27" t="s">
        <v>10</v>
      </c>
      <c r="E39" s="2" t="s">
        <v>87</v>
      </c>
      <c r="F39" s="21">
        <f t="shared" si="0"/>
        <v>12837.181</v>
      </c>
      <c r="G39" s="29">
        <v>12837.181</v>
      </c>
      <c r="H39" s="29"/>
      <c r="I39" s="29"/>
      <c r="J39" s="29"/>
      <c r="K39" s="57"/>
    </row>
    <row r="40" spans="3:11">
      <c r="C40" s="26" t="s">
        <v>88</v>
      </c>
      <c r="D40" s="27" t="s">
        <v>89</v>
      </c>
      <c r="E40" s="2" t="s">
        <v>90</v>
      </c>
      <c r="F40" s="21">
        <f t="shared" si="0"/>
        <v>2723.7940000000003</v>
      </c>
      <c r="G40" s="29">
        <v>974.34</v>
      </c>
      <c r="H40" s="29"/>
      <c r="I40" s="29">
        <v>1625.614</v>
      </c>
      <c r="J40" s="29">
        <v>123.84</v>
      </c>
      <c r="K40" s="57"/>
    </row>
    <row r="41" spans="3:11">
      <c r="C41" s="26" t="s">
        <v>91</v>
      </c>
      <c r="D41" s="28" t="s">
        <v>92</v>
      </c>
      <c r="E41" s="2" t="s">
        <v>93</v>
      </c>
      <c r="F41" s="21">
        <f t="shared" si="0"/>
        <v>0</v>
      </c>
      <c r="G41" s="29"/>
      <c r="H41" s="29"/>
      <c r="I41" s="29"/>
      <c r="J41" s="29"/>
      <c r="K41" s="57"/>
    </row>
    <row r="42" spans="3:11" ht="22.5">
      <c r="C42" s="26" t="s">
        <v>94</v>
      </c>
      <c r="D42" s="27" t="s">
        <v>95</v>
      </c>
      <c r="E42" s="2" t="s">
        <v>96</v>
      </c>
      <c r="F42" s="21">
        <f t="shared" si="0"/>
        <v>2450.4</v>
      </c>
      <c r="G42" s="29">
        <v>974.34</v>
      </c>
      <c r="H42" s="29"/>
      <c r="I42" s="29">
        <v>1352.22</v>
      </c>
      <c r="J42" s="29">
        <v>123.84</v>
      </c>
      <c r="K42" s="57"/>
    </row>
    <row r="43" spans="3:11" ht="33.75">
      <c r="C43" s="26" t="s">
        <v>97</v>
      </c>
      <c r="D43" s="41" t="s">
        <v>98</v>
      </c>
      <c r="E43" s="2" t="s">
        <v>99</v>
      </c>
      <c r="F43" s="21">
        <f t="shared" si="0"/>
        <v>273.39400000000001</v>
      </c>
      <c r="G43" s="21">
        <f>G40-G42</f>
        <v>0</v>
      </c>
      <c r="H43" s="21">
        <f>H40-H42</f>
        <v>0</v>
      </c>
      <c r="I43" s="21">
        <f>I40-I42</f>
        <v>273.39400000000001</v>
      </c>
      <c r="J43" s="21">
        <f>J40-J42</f>
        <v>0</v>
      </c>
      <c r="K43" s="57"/>
    </row>
    <row r="44" spans="3:11">
      <c r="C44" s="26" t="s">
        <v>100</v>
      </c>
      <c r="D44" s="27" t="s">
        <v>11</v>
      </c>
      <c r="E44" s="2" t="s">
        <v>101</v>
      </c>
      <c r="F44" s="21">
        <f t="shared" si="0"/>
        <v>0</v>
      </c>
      <c r="G44" s="21">
        <f>(G9+G20+G25)-(G26+G37+G38+G39+G40)</f>
        <v>0</v>
      </c>
      <c r="H44" s="21">
        <f>(H9+H20+H25)-(H26+H37+H38+H39+H40)</f>
        <v>0</v>
      </c>
      <c r="I44" s="21">
        <f>(I9+I20+I25)-(I26+I37+I38+I39+I40)</f>
        <v>0</v>
      </c>
      <c r="J44" s="21">
        <f>(J9+J20+J25)-(J26+J37+J38+J39+J40)</f>
        <v>0</v>
      </c>
      <c r="K44" s="57"/>
    </row>
    <row r="45" spans="3:11">
      <c r="C45" s="23" t="s">
        <v>102</v>
      </c>
      <c r="D45" s="22"/>
      <c r="E45" s="22"/>
      <c r="F45" s="22"/>
      <c r="G45" s="22"/>
      <c r="H45" s="22"/>
      <c r="I45" s="22"/>
      <c r="J45" s="24"/>
      <c r="K45" s="57"/>
    </row>
    <row r="46" spans="3:11">
      <c r="C46" s="26" t="s">
        <v>103</v>
      </c>
      <c r="D46" s="27" t="s">
        <v>28</v>
      </c>
      <c r="E46" s="2" t="s">
        <v>104</v>
      </c>
      <c r="F46" s="21">
        <f t="shared" si="0"/>
        <v>5.9543999999999997</v>
      </c>
      <c r="G46" s="21">
        <f>G47+G48+G51+G54</f>
        <v>5.9543999999999997</v>
      </c>
      <c r="H46" s="21">
        <f>H47+H48+H51+H54</f>
        <v>0</v>
      </c>
      <c r="I46" s="21">
        <f>I47+I48+I51+I54</f>
        <v>0</v>
      </c>
      <c r="J46" s="21">
        <f>J47+J48+J51+J54</f>
        <v>0</v>
      </c>
      <c r="K46" s="57"/>
    </row>
    <row r="47" spans="3:11">
      <c r="C47" s="26" t="s">
        <v>105</v>
      </c>
      <c r="D47" s="28" t="s">
        <v>30</v>
      </c>
      <c r="E47" s="2" t="s">
        <v>106</v>
      </c>
      <c r="F47" s="21">
        <f t="shared" si="0"/>
        <v>0</v>
      </c>
      <c r="G47" s="29"/>
      <c r="H47" s="29"/>
      <c r="I47" s="29"/>
      <c r="J47" s="29"/>
      <c r="K47" s="57"/>
    </row>
    <row r="48" spans="3:11">
      <c r="C48" s="26" t="s">
        <v>107</v>
      </c>
      <c r="D48" s="28" t="s">
        <v>32</v>
      </c>
      <c r="E48" s="2" t="s">
        <v>108</v>
      </c>
      <c r="F48" s="21">
        <f t="shared" si="0"/>
        <v>0</v>
      </c>
      <c r="G48" s="21">
        <f>SUM(G49:G50)</f>
        <v>0</v>
      </c>
      <c r="H48" s="21">
        <f>SUM(H49:H50)</f>
        <v>0</v>
      </c>
      <c r="I48" s="21">
        <f>SUM(I49:I50)</f>
        <v>0</v>
      </c>
      <c r="J48" s="21">
        <f>SUM(J49:J50)</f>
        <v>0</v>
      </c>
      <c r="K48" s="57"/>
    </row>
    <row r="49" spans="3:11" hidden="1">
      <c r="C49" s="30" t="s">
        <v>109</v>
      </c>
      <c r="D49" s="16"/>
      <c r="E49" s="17" t="s">
        <v>108</v>
      </c>
      <c r="F49" s="18"/>
      <c r="G49" s="18"/>
      <c r="H49" s="18"/>
      <c r="I49" s="18"/>
      <c r="J49" s="18"/>
      <c r="K49" s="57"/>
    </row>
    <row r="50" spans="3:11" hidden="1">
      <c r="C50" s="31"/>
      <c r="D50" s="32" t="s">
        <v>33</v>
      </c>
      <c r="E50" s="33"/>
      <c r="F50" s="33"/>
      <c r="G50" s="33"/>
      <c r="H50" s="33"/>
      <c r="I50" s="33"/>
      <c r="J50" s="34"/>
      <c r="K50" s="57"/>
    </row>
    <row r="51" spans="3:11" hidden="1">
      <c r="C51" s="26" t="s">
        <v>110</v>
      </c>
      <c r="D51" s="28" t="s">
        <v>35</v>
      </c>
      <c r="E51" s="2" t="s">
        <v>111</v>
      </c>
      <c r="F51" s="21">
        <f t="shared" si="0"/>
        <v>0</v>
      </c>
      <c r="G51" s="21">
        <f>SUM(G52:G53)</f>
        <v>0</v>
      </c>
      <c r="H51" s="21">
        <f>SUM(H52:H53)</f>
        <v>0</v>
      </c>
      <c r="I51" s="21">
        <f>SUM(I52:I53)</f>
        <v>0</v>
      </c>
      <c r="J51" s="21">
        <f>SUM(J52:J53)</f>
        <v>0</v>
      </c>
      <c r="K51" s="57"/>
    </row>
    <row r="52" spans="3:11" hidden="1">
      <c r="C52" s="30" t="s">
        <v>112</v>
      </c>
      <c r="D52" s="16"/>
      <c r="E52" s="17" t="s">
        <v>111</v>
      </c>
      <c r="F52" s="18"/>
      <c r="G52" s="18"/>
      <c r="H52" s="18"/>
      <c r="I52" s="18"/>
      <c r="J52" s="18"/>
      <c r="K52" s="57"/>
    </row>
    <row r="53" spans="3:11" hidden="1">
      <c r="C53" s="31"/>
      <c r="D53" s="32" t="s">
        <v>33</v>
      </c>
      <c r="E53" s="33"/>
      <c r="F53" s="33"/>
      <c r="G53" s="33"/>
      <c r="H53" s="33"/>
      <c r="I53" s="33"/>
      <c r="J53" s="34"/>
      <c r="K53" s="57"/>
    </row>
    <row r="54" spans="3:11">
      <c r="C54" s="26" t="s">
        <v>113</v>
      </c>
      <c r="D54" s="28" t="s">
        <v>39</v>
      </c>
      <c r="E54" s="2" t="s">
        <v>114</v>
      </c>
      <c r="F54" s="21">
        <f t="shared" si="0"/>
        <v>5.9543999999999997</v>
      </c>
      <c r="G54" s="21">
        <f>SUM(G55:G57)</f>
        <v>5.9543999999999997</v>
      </c>
      <c r="H54" s="21">
        <f>SUM(H55:H57)</f>
        <v>0</v>
      </c>
      <c r="I54" s="21">
        <f>SUM(I55:I57)</f>
        <v>0</v>
      </c>
      <c r="J54" s="21">
        <f>SUM(J55:J57)</f>
        <v>0</v>
      </c>
      <c r="K54" s="57"/>
    </row>
    <row r="55" spans="3:11" hidden="1">
      <c r="C55" s="30" t="s">
        <v>115</v>
      </c>
      <c r="D55" s="16"/>
      <c r="E55" s="17" t="s">
        <v>114</v>
      </c>
      <c r="F55" s="18"/>
      <c r="G55" s="18"/>
      <c r="H55" s="18"/>
      <c r="I55" s="18"/>
      <c r="J55" s="18"/>
      <c r="K55" s="57"/>
    </row>
    <row r="56" spans="3:11">
      <c r="C56" s="35" t="s">
        <v>116</v>
      </c>
      <c r="D56" s="36" t="s">
        <v>43</v>
      </c>
      <c r="E56" s="37">
        <v>1461</v>
      </c>
      <c r="F56" s="38">
        <f>SUM(G56:J56)</f>
        <v>5.9543999999999997</v>
      </c>
      <c r="G56" s="39">
        <v>5.9543999999999997</v>
      </c>
      <c r="H56" s="39"/>
      <c r="I56" s="39"/>
      <c r="J56" s="40"/>
      <c r="K56" s="57"/>
    </row>
    <row r="57" spans="3:11" hidden="1">
      <c r="C57" s="31"/>
      <c r="D57" s="32" t="s">
        <v>33</v>
      </c>
      <c r="E57" s="33"/>
      <c r="F57" s="33"/>
      <c r="G57" s="33"/>
      <c r="H57" s="33"/>
      <c r="I57" s="33"/>
      <c r="J57" s="34"/>
      <c r="K57" s="57"/>
    </row>
    <row r="58" spans="3:11" ht="22.5">
      <c r="C58" s="26" t="s">
        <v>117</v>
      </c>
      <c r="D58" s="27" t="s">
        <v>3</v>
      </c>
      <c r="E58" s="2" t="s">
        <v>118</v>
      </c>
      <c r="F58" s="21">
        <f t="shared" si="0"/>
        <v>3.1707999999999998</v>
      </c>
      <c r="G58" s="21">
        <f>G60+G61+G62</f>
        <v>0</v>
      </c>
      <c r="H58" s="21">
        <f>H59+H61+H62</f>
        <v>0</v>
      </c>
      <c r="I58" s="21">
        <f>I59+I60+I62</f>
        <v>3.077</v>
      </c>
      <c r="J58" s="21">
        <f>J59+J60+J61</f>
        <v>9.3799999999999994E-2</v>
      </c>
      <c r="K58" s="57"/>
    </row>
    <row r="59" spans="3:11">
      <c r="C59" s="26" t="s">
        <v>119</v>
      </c>
      <c r="D59" s="28" t="s">
        <v>1</v>
      </c>
      <c r="E59" s="2" t="s">
        <v>120</v>
      </c>
      <c r="F59" s="21">
        <f t="shared" si="0"/>
        <v>3.077</v>
      </c>
      <c r="G59" s="3"/>
      <c r="H59" s="29"/>
      <c r="I59" s="29">
        <v>3.077</v>
      </c>
      <c r="J59" s="29"/>
      <c r="K59" s="57"/>
    </row>
    <row r="60" spans="3:11">
      <c r="C60" s="26" t="s">
        <v>121</v>
      </c>
      <c r="D60" s="28" t="s">
        <v>4</v>
      </c>
      <c r="E60" s="2" t="s">
        <v>122</v>
      </c>
      <c r="F60" s="21">
        <f t="shared" si="0"/>
        <v>0</v>
      </c>
      <c r="G60" s="29"/>
      <c r="H60" s="21"/>
      <c r="I60" s="29"/>
      <c r="J60" s="29"/>
      <c r="K60" s="57"/>
    </row>
    <row r="61" spans="3:11">
      <c r="C61" s="26" t="s">
        <v>123</v>
      </c>
      <c r="D61" s="28" t="s">
        <v>5</v>
      </c>
      <c r="E61" s="2" t="s">
        <v>124</v>
      </c>
      <c r="F61" s="21">
        <f t="shared" si="0"/>
        <v>9.3799999999999994E-2</v>
      </c>
      <c r="G61" s="29"/>
      <c r="H61" s="29"/>
      <c r="I61" s="3"/>
      <c r="J61" s="29">
        <v>9.3799999999999994E-2</v>
      </c>
      <c r="K61" s="57"/>
    </row>
    <row r="62" spans="3:11">
      <c r="C62" s="26" t="s">
        <v>125</v>
      </c>
      <c r="D62" s="28" t="s">
        <v>6</v>
      </c>
      <c r="E62" s="2" t="s">
        <v>126</v>
      </c>
      <c r="F62" s="21">
        <f t="shared" si="0"/>
        <v>0</v>
      </c>
      <c r="G62" s="29"/>
      <c r="H62" s="29"/>
      <c r="I62" s="29"/>
      <c r="J62" s="3"/>
      <c r="K62" s="57"/>
    </row>
    <row r="63" spans="3:11">
      <c r="C63" s="26" t="s">
        <v>127</v>
      </c>
      <c r="D63" s="41" t="s">
        <v>9</v>
      </c>
      <c r="E63" s="2" t="s">
        <v>128</v>
      </c>
      <c r="F63" s="21">
        <f t="shared" si="0"/>
        <v>0</v>
      </c>
      <c r="G63" s="29"/>
      <c r="H63" s="29"/>
      <c r="I63" s="29"/>
      <c r="J63" s="29"/>
      <c r="K63" s="57"/>
    </row>
    <row r="64" spans="3:11">
      <c r="C64" s="26" t="s">
        <v>129</v>
      </c>
      <c r="D64" s="27" t="s">
        <v>57</v>
      </c>
      <c r="E64" s="19" t="s">
        <v>130</v>
      </c>
      <c r="F64" s="21">
        <f t="shared" si="0"/>
        <v>2.6604999999999999</v>
      </c>
      <c r="G64" s="21">
        <f>G65+G67+G70+G74</f>
        <v>0</v>
      </c>
      <c r="H64" s="21">
        <f>H65+H67+H70+H74</f>
        <v>0</v>
      </c>
      <c r="I64" s="21">
        <f>I65+I67+I70+I74</f>
        <v>2.5962000000000001</v>
      </c>
      <c r="J64" s="21">
        <f>J65+J67+J70+J74</f>
        <v>6.4299999999999996E-2</v>
      </c>
      <c r="K64" s="57"/>
    </row>
    <row r="65" spans="3:11" ht="22.5">
      <c r="C65" s="26" t="s">
        <v>131</v>
      </c>
      <c r="D65" s="28" t="s">
        <v>60</v>
      </c>
      <c r="E65" s="2" t="s">
        <v>132</v>
      </c>
      <c r="F65" s="21">
        <f t="shared" si="0"/>
        <v>0</v>
      </c>
      <c r="G65" s="29"/>
      <c r="H65" s="29"/>
      <c r="I65" s="29"/>
      <c r="J65" s="29"/>
      <c r="K65" s="57"/>
    </row>
    <row r="66" spans="3:11" ht="22.5">
      <c r="C66" s="26" t="s">
        <v>133</v>
      </c>
      <c r="D66" s="42" t="s">
        <v>63</v>
      </c>
      <c r="E66" s="2" t="s">
        <v>134</v>
      </c>
      <c r="F66" s="21">
        <f t="shared" si="0"/>
        <v>0</v>
      </c>
      <c r="G66" s="29"/>
      <c r="H66" s="29"/>
      <c r="I66" s="29"/>
      <c r="J66" s="29"/>
      <c r="K66" s="57"/>
    </row>
    <row r="67" spans="3:11">
      <c r="C67" s="26" t="s">
        <v>135</v>
      </c>
      <c r="D67" s="28" t="s">
        <v>66</v>
      </c>
      <c r="E67" s="2" t="s">
        <v>136</v>
      </c>
      <c r="F67" s="21">
        <f t="shared" si="0"/>
        <v>2.6292999999999997</v>
      </c>
      <c r="G67" s="29"/>
      <c r="H67" s="29"/>
      <c r="I67" s="29">
        <v>2.5649999999999999</v>
      </c>
      <c r="J67" s="29">
        <v>6.4299999999999996E-2</v>
      </c>
      <c r="K67" s="57"/>
    </row>
    <row r="68" spans="3:11">
      <c r="C68" s="26" t="s">
        <v>137</v>
      </c>
      <c r="D68" s="42" t="s">
        <v>69</v>
      </c>
      <c r="E68" s="2" t="s">
        <v>138</v>
      </c>
      <c r="F68" s="21">
        <f t="shared" si="0"/>
        <v>0</v>
      </c>
      <c r="G68" s="29"/>
      <c r="H68" s="29"/>
      <c r="I68" s="29"/>
      <c r="J68" s="29"/>
      <c r="K68" s="57"/>
    </row>
    <row r="69" spans="3:11" ht="22.5">
      <c r="C69" s="26" t="s">
        <v>139</v>
      </c>
      <c r="D69" s="43" t="s">
        <v>63</v>
      </c>
      <c r="E69" s="2" t="s">
        <v>140</v>
      </c>
      <c r="F69" s="21">
        <f t="shared" si="0"/>
        <v>0</v>
      </c>
      <c r="G69" s="29"/>
      <c r="H69" s="29"/>
      <c r="I69" s="29"/>
      <c r="J69" s="29"/>
      <c r="K69" s="57"/>
    </row>
    <row r="70" spans="3:11">
      <c r="C70" s="26" t="s">
        <v>141</v>
      </c>
      <c r="D70" s="28" t="s">
        <v>74</v>
      </c>
      <c r="E70" s="2" t="s">
        <v>142</v>
      </c>
      <c r="F70" s="21">
        <f t="shared" si="0"/>
        <v>6.7000000000000002E-3</v>
      </c>
      <c r="G70" s="21">
        <f>SUM(G71:G73)</f>
        <v>0</v>
      </c>
      <c r="H70" s="21">
        <f>SUM(H71:H73)</f>
        <v>0</v>
      </c>
      <c r="I70" s="21">
        <f>SUM(I71:I73)</f>
        <v>6.7000000000000002E-3</v>
      </c>
      <c r="J70" s="21">
        <f>SUM(J71:J73)</f>
        <v>0</v>
      </c>
      <c r="K70" s="57"/>
    </row>
    <row r="71" spans="3:11" hidden="1">
      <c r="C71" s="30" t="s">
        <v>143</v>
      </c>
      <c r="D71" s="16"/>
      <c r="E71" s="17" t="s">
        <v>142</v>
      </c>
      <c r="F71" s="18"/>
      <c r="G71" s="18"/>
      <c r="H71" s="18"/>
      <c r="I71" s="18"/>
      <c r="J71" s="18"/>
      <c r="K71" s="57"/>
    </row>
    <row r="72" spans="3:11">
      <c r="C72" s="35" t="s">
        <v>144</v>
      </c>
      <c r="D72" s="36" t="s">
        <v>78</v>
      </c>
      <c r="E72" s="37">
        <v>1781</v>
      </c>
      <c r="F72" s="38">
        <f>SUM(G72:J72)</f>
        <v>6.7000000000000002E-3</v>
      </c>
      <c r="G72" s="39"/>
      <c r="H72" s="39"/>
      <c r="I72" s="39">
        <v>6.7000000000000002E-3</v>
      </c>
      <c r="J72" s="40"/>
      <c r="K72" s="57"/>
    </row>
    <row r="73" spans="3:11" hidden="1">
      <c r="C73" s="31"/>
      <c r="D73" s="32" t="s">
        <v>33</v>
      </c>
      <c r="E73" s="33"/>
      <c r="F73" s="33"/>
      <c r="G73" s="33"/>
      <c r="H73" s="33"/>
      <c r="I73" s="33"/>
      <c r="J73" s="34"/>
      <c r="K73" s="57"/>
    </row>
    <row r="74" spans="3:11">
      <c r="C74" s="26" t="s">
        <v>145</v>
      </c>
      <c r="D74" s="20" t="s">
        <v>80</v>
      </c>
      <c r="E74" s="2" t="s">
        <v>146</v>
      </c>
      <c r="F74" s="21">
        <f t="shared" si="0"/>
        <v>2.4500000000000001E-2</v>
      </c>
      <c r="G74" s="29"/>
      <c r="H74" s="29"/>
      <c r="I74" s="29">
        <v>2.4500000000000001E-2</v>
      </c>
      <c r="J74" s="29"/>
      <c r="K74" s="57"/>
    </row>
    <row r="75" spans="3:11">
      <c r="C75" s="26" t="s">
        <v>147</v>
      </c>
      <c r="D75" s="27" t="s">
        <v>7</v>
      </c>
      <c r="E75" s="2" t="s">
        <v>148</v>
      </c>
      <c r="F75" s="21">
        <f t="shared" si="0"/>
        <v>3.1707999999999998</v>
      </c>
      <c r="G75" s="29">
        <v>3.077</v>
      </c>
      <c r="H75" s="29"/>
      <c r="I75" s="29">
        <v>9.3799999999999994E-2</v>
      </c>
      <c r="J75" s="29"/>
      <c r="K75" s="57"/>
    </row>
    <row r="76" spans="3:11">
      <c r="C76" s="26" t="s">
        <v>149</v>
      </c>
      <c r="D76" s="27" t="s">
        <v>8</v>
      </c>
      <c r="E76" s="2" t="s">
        <v>150</v>
      </c>
      <c r="F76" s="21">
        <f t="shared" si="0"/>
        <v>0</v>
      </c>
      <c r="G76" s="29"/>
      <c r="H76" s="29"/>
      <c r="I76" s="29"/>
      <c r="J76" s="29"/>
      <c r="K76" s="57"/>
    </row>
    <row r="77" spans="3:11">
      <c r="C77" s="26" t="s">
        <v>151</v>
      </c>
      <c r="D77" s="27" t="s">
        <v>10</v>
      </c>
      <c r="E77" s="2" t="s">
        <v>152</v>
      </c>
      <c r="F77" s="21">
        <f t="shared" si="0"/>
        <v>2.6743999999999999</v>
      </c>
      <c r="G77" s="29">
        <v>2.6743999999999999</v>
      </c>
      <c r="H77" s="29"/>
      <c r="I77" s="29"/>
      <c r="J77" s="29"/>
      <c r="K77" s="57"/>
    </row>
    <row r="78" spans="3:11">
      <c r="C78" s="26" t="s">
        <v>153</v>
      </c>
      <c r="D78" s="27" t="s">
        <v>89</v>
      </c>
      <c r="E78" s="2" t="s">
        <v>154</v>
      </c>
      <c r="F78" s="21">
        <f t="shared" si="0"/>
        <v>0.61960000000000004</v>
      </c>
      <c r="G78" s="29">
        <v>0.20300000000000001</v>
      </c>
      <c r="H78" s="29"/>
      <c r="I78" s="29">
        <v>0.3871</v>
      </c>
      <c r="J78" s="29">
        <v>2.9499999999999998E-2</v>
      </c>
      <c r="K78" s="57"/>
    </row>
    <row r="79" spans="3:11">
      <c r="C79" s="26" t="s">
        <v>155</v>
      </c>
      <c r="D79" s="28" t="s">
        <v>156</v>
      </c>
      <c r="E79" s="2" t="s">
        <v>157</v>
      </c>
      <c r="F79" s="21">
        <f t="shared" si="0"/>
        <v>0</v>
      </c>
      <c r="G79" s="29"/>
      <c r="H79" s="29"/>
      <c r="I79" s="29"/>
      <c r="J79" s="29"/>
      <c r="K79" s="57"/>
    </row>
    <row r="80" spans="3:11" ht="22.5">
      <c r="C80" s="26" t="s">
        <v>158</v>
      </c>
      <c r="D80" s="27" t="s">
        <v>95</v>
      </c>
      <c r="E80" s="2" t="s">
        <v>159</v>
      </c>
      <c r="F80" s="21">
        <f t="shared" si="0"/>
        <v>0.5544</v>
      </c>
      <c r="G80" s="29">
        <v>0.20300000000000001</v>
      </c>
      <c r="H80" s="29"/>
      <c r="I80" s="29">
        <v>0.32190000000000002</v>
      </c>
      <c r="J80" s="29">
        <v>2.9499999999999998E-2</v>
      </c>
      <c r="K80" s="57"/>
    </row>
    <row r="81" spans="3:11" ht="33.75">
      <c r="C81" s="26" t="s">
        <v>160</v>
      </c>
      <c r="D81" s="41" t="s">
        <v>98</v>
      </c>
      <c r="E81" s="2" t="s">
        <v>161</v>
      </c>
      <c r="F81" s="21">
        <f t="shared" si="0"/>
        <v>6.519999999999998E-2</v>
      </c>
      <c r="G81" s="21">
        <f>G78-G80</f>
        <v>0</v>
      </c>
      <c r="H81" s="21">
        <f>H78-H80</f>
        <v>0</v>
      </c>
      <c r="I81" s="21">
        <f>I78-I80</f>
        <v>6.519999999999998E-2</v>
      </c>
      <c r="J81" s="21">
        <f>J78-J80</f>
        <v>0</v>
      </c>
      <c r="K81" s="57"/>
    </row>
    <row r="82" spans="3:11">
      <c r="C82" s="26" t="s">
        <v>162</v>
      </c>
      <c r="D82" s="27" t="s">
        <v>11</v>
      </c>
      <c r="E82" s="2" t="s">
        <v>163</v>
      </c>
      <c r="F82" s="21">
        <f t="shared" si="0"/>
        <v>-9.9999999999766942E-5</v>
      </c>
      <c r="G82" s="21">
        <f>(G46+G58+G63)-(G64+G75+G76+G77+G78)</f>
        <v>0</v>
      </c>
      <c r="H82" s="21">
        <f>(H46+H58+H63)-(H64+H75+H76+H77+H78)</f>
        <v>0</v>
      </c>
      <c r="I82" s="21">
        <f>(I46+I58+I63)-(I64+I75+I76+I77+I78)</f>
        <v>-9.9999999999766942E-5</v>
      </c>
      <c r="J82" s="21">
        <f>(J46+J58+J63)-(J64+J75+J76+J77+J78)</f>
        <v>0</v>
      </c>
      <c r="K82" s="57"/>
    </row>
    <row r="83" spans="3:11">
      <c r="C83" s="23" t="s">
        <v>164</v>
      </c>
      <c r="D83" s="22"/>
      <c r="E83" s="22"/>
      <c r="F83" s="22"/>
      <c r="G83" s="22"/>
      <c r="H83" s="22"/>
      <c r="I83" s="22"/>
      <c r="J83" s="24"/>
      <c r="K83" s="57"/>
    </row>
    <row r="84" spans="3:11">
      <c r="C84" s="26" t="s">
        <v>165</v>
      </c>
      <c r="D84" s="27" t="s">
        <v>166</v>
      </c>
      <c r="E84" s="2" t="s">
        <v>167</v>
      </c>
      <c r="F84" s="21">
        <f t="shared" si="0"/>
        <v>1.9386999999999999</v>
      </c>
      <c r="G84" s="29"/>
      <c r="H84" s="29"/>
      <c r="I84" s="29">
        <v>1.7098</v>
      </c>
      <c r="J84" s="29">
        <v>0.22889999999999999</v>
      </c>
      <c r="K84" s="57"/>
    </row>
    <row r="85" spans="3:11">
      <c r="C85" s="26" t="s">
        <v>168</v>
      </c>
      <c r="D85" s="27" t="s">
        <v>169</v>
      </c>
      <c r="E85" s="2" t="s">
        <v>170</v>
      </c>
      <c r="F85" s="21">
        <f t="shared" si="0"/>
        <v>21.974000000000004</v>
      </c>
      <c r="G85" s="29"/>
      <c r="H85" s="29"/>
      <c r="I85" s="29">
        <v>16.734000000000002</v>
      </c>
      <c r="J85" s="29">
        <v>5.24</v>
      </c>
      <c r="K85" s="57"/>
    </row>
    <row r="86" spans="3:11">
      <c r="C86" s="26" t="s">
        <v>171</v>
      </c>
      <c r="D86" s="27" t="s">
        <v>172</v>
      </c>
      <c r="E86" s="2" t="s">
        <v>173</v>
      </c>
      <c r="F86" s="21">
        <f t="shared" si="0"/>
        <v>0</v>
      </c>
      <c r="G86" s="29"/>
      <c r="H86" s="29"/>
      <c r="I86" s="29"/>
      <c r="J86" s="29"/>
      <c r="K86" s="57"/>
    </row>
    <row r="87" spans="3:11">
      <c r="C87" s="23" t="s">
        <v>174</v>
      </c>
      <c r="D87" s="22"/>
      <c r="E87" s="22"/>
      <c r="F87" s="22"/>
      <c r="G87" s="22"/>
      <c r="H87" s="22"/>
      <c r="I87" s="22"/>
      <c r="J87" s="24"/>
      <c r="K87" s="57"/>
    </row>
    <row r="88" spans="3:11">
      <c r="C88" s="26" t="s">
        <v>175</v>
      </c>
      <c r="D88" s="27" t="s">
        <v>176</v>
      </c>
      <c r="E88" s="2" t="s">
        <v>177</v>
      </c>
      <c r="F88" s="21">
        <f t="shared" si="0"/>
        <v>0</v>
      </c>
      <c r="G88" s="21">
        <f>SUM(G89:G90)</f>
        <v>0</v>
      </c>
      <c r="H88" s="21">
        <f>SUM(H89:H90)</f>
        <v>0</v>
      </c>
      <c r="I88" s="21">
        <f>SUM(I89:I90)</f>
        <v>0</v>
      </c>
      <c r="J88" s="21">
        <f>SUM(J89:J90)</f>
        <v>0</v>
      </c>
      <c r="K88" s="58"/>
    </row>
    <row r="89" spans="3:11">
      <c r="C89" s="45" t="s">
        <v>178</v>
      </c>
      <c r="D89" s="28" t="s">
        <v>179</v>
      </c>
      <c r="E89" s="2" t="s">
        <v>180</v>
      </c>
      <c r="F89" s="21">
        <f t="shared" si="0"/>
        <v>0</v>
      </c>
      <c r="G89" s="46"/>
      <c r="H89" s="46"/>
      <c r="I89" s="46"/>
      <c r="J89" s="46"/>
      <c r="K89" s="58"/>
    </row>
    <row r="90" spans="3:11">
      <c r="C90" s="45" t="s">
        <v>181</v>
      </c>
      <c r="D90" s="28" t="s">
        <v>182</v>
      </c>
      <c r="E90" s="2" t="s">
        <v>183</v>
      </c>
      <c r="F90" s="21">
        <f t="shared" si="0"/>
        <v>0</v>
      </c>
      <c r="G90" s="47">
        <f>G93</f>
        <v>0</v>
      </c>
      <c r="H90" s="47">
        <f>H93</f>
        <v>0</v>
      </c>
      <c r="I90" s="47">
        <f>I93</f>
        <v>0</v>
      </c>
      <c r="J90" s="47">
        <f>J93</f>
        <v>0</v>
      </c>
      <c r="K90" s="58"/>
    </row>
    <row r="91" spans="3:11">
      <c r="C91" s="45" t="s">
        <v>184</v>
      </c>
      <c r="D91" s="42" t="s">
        <v>185</v>
      </c>
      <c r="E91" s="2" t="s">
        <v>186</v>
      </c>
      <c r="F91" s="21">
        <f t="shared" si="0"/>
        <v>0</v>
      </c>
      <c r="G91" s="46"/>
      <c r="H91" s="46"/>
      <c r="I91" s="46"/>
      <c r="J91" s="46"/>
      <c r="K91" s="58"/>
    </row>
    <row r="92" spans="3:11">
      <c r="C92" s="45" t="s">
        <v>187</v>
      </c>
      <c r="D92" s="43" t="s">
        <v>188</v>
      </c>
      <c r="E92" s="2" t="s">
        <v>189</v>
      </c>
      <c r="F92" s="21">
        <f t="shared" si="0"/>
        <v>0</v>
      </c>
      <c r="G92" s="46"/>
      <c r="H92" s="46"/>
      <c r="I92" s="46"/>
      <c r="J92" s="46"/>
      <c r="K92" s="58"/>
    </row>
    <row r="93" spans="3:11">
      <c r="C93" s="45" t="s">
        <v>190</v>
      </c>
      <c r="D93" s="42" t="s">
        <v>191</v>
      </c>
      <c r="E93" s="2" t="s">
        <v>192</v>
      </c>
      <c r="F93" s="21">
        <f t="shared" si="0"/>
        <v>0</v>
      </c>
      <c r="G93" s="46"/>
      <c r="H93" s="46"/>
      <c r="I93" s="46"/>
      <c r="J93" s="46"/>
      <c r="K93" s="58"/>
    </row>
    <row r="94" spans="3:11">
      <c r="C94" s="45" t="s">
        <v>193</v>
      </c>
      <c r="D94" s="27" t="s">
        <v>194</v>
      </c>
      <c r="E94" s="2" t="s">
        <v>195</v>
      </c>
      <c r="F94" s="21">
        <f t="shared" si="0"/>
        <v>0</v>
      </c>
      <c r="G94" s="47">
        <f>G95+G111</f>
        <v>0</v>
      </c>
      <c r="H94" s="47">
        <f>H95+H111</f>
        <v>0</v>
      </c>
      <c r="I94" s="47">
        <f>I95+I111</f>
        <v>0</v>
      </c>
      <c r="J94" s="47">
        <f>J95+J111</f>
        <v>0</v>
      </c>
      <c r="K94" s="58"/>
    </row>
    <row r="95" spans="3:11">
      <c r="C95" s="45" t="s">
        <v>196</v>
      </c>
      <c r="D95" s="28" t="s">
        <v>197</v>
      </c>
      <c r="E95" s="2" t="s">
        <v>198</v>
      </c>
      <c r="F95" s="21">
        <f t="shared" si="0"/>
        <v>0</v>
      </c>
      <c r="G95" s="47">
        <f>G96+G97</f>
        <v>0</v>
      </c>
      <c r="H95" s="47">
        <f>H96+H97</f>
        <v>0</v>
      </c>
      <c r="I95" s="47">
        <f>I96+I97</f>
        <v>0</v>
      </c>
      <c r="J95" s="47">
        <f>J96+J97</f>
        <v>0</v>
      </c>
      <c r="K95" s="58"/>
    </row>
    <row r="96" spans="3:11">
      <c r="C96" s="45" t="s">
        <v>199</v>
      </c>
      <c r="D96" s="42" t="s">
        <v>200</v>
      </c>
      <c r="E96" s="2" t="s">
        <v>201</v>
      </c>
      <c r="F96" s="21">
        <f t="shared" si="0"/>
        <v>0</v>
      </c>
      <c r="G96" s="46"/>
      <c r="H96" s="46"/>
      <c r="I96" s="46"/>
      <c r="J96" s="46"/>
      <c r="K96" s="58"/>
    </row>
    <row r="97" spans="3:11">
      <c r="C97" s="45" t="s">
        <v>202</v>
      </c>
      <c r="D97" s="42" t="s">
        <v>203</v>
      </c>
      <c r="E97" s="2" t="s">
        <v>204</v>
      </c>
      <c r="F97" s="21">
        <f t="shared" si="0"/>
        <v>0</v>
      </c>
      <c r="G97" s="47">
        <f>G98+G101+G104+G107+G108+G109+G110</f>
        <v>0</v>
      </c>
      <c r="H97" s="47">
        <f>H98+H101+H104+H107+H108+H109+H110</f>
        <v>0</v>
      </c>
      <c r="I97" s="47">
        <f>I98+I101+I104+I107+I108+I109+I110</f>
        <v>0</v>
      </c>
      <c r="J97" s="47">
        <f>J98+J101+J104+J107+J108+J109+J110</f>
        <v>0</v>
      </c>
      <c r="K97" s="58"/>
    </row>
    <row r="98" spans="3:11" ht="56.25">
      <c r="C98" s="45" t="s">
        <v>205</v>
      </c>
      <c r="D98" s="43" t="s">
        <v>206</v>
      </c>
      <c r="E98" s="2" t="s">
        <v>207</v>
      </c>
      <c r="F98" s="21">
        <f t="shared" si="0"/>
        <v>0</v>
      </c>
      <c r="G98" s="48">
        <f>G99+G100</f>
        <v>0</v>
      </c>
      <c r="H98" s="48">
        <f>H99+H100</f>
        <v>0</v>
      </c>
      <c r="I98" s="48">
        <f>I99+I100</f>
        <v>0</v>
      </c>
      <c r="J98" s="48">
        <f>J99+J100</f>
        <v>0</v>
      </c>
      <c r="K98" s="58"/>
    </row>
    <row r="99" spans="3:11">
      <c r="C99" s="45" t="s">
        <v>208</v>
      </c>
      <c r="D99" s="49" t="s">
        <v>209</v>
      </c>
      <c r="E99" s="2" t="s">
        <v>210</v>
      </c>
      <c r="F99" s="21">
        <f t="shared" si="0"/>
        <v>0</v>
      </c>
      <c r="G99" s="46"/>
      <c r="H99" s="46"/>
      <c r="I99" s="46"/>
      <c r="J99" s="46"/>
      <c r="K99" s="58"/>
    </row>
    <row r="100" spans="3:11">
      <c r="C100" s="45" t="s">
        <v>211</v>
      </c>
      <c r="D100" s="49" t="s">
        <v>212</v>
      </c>
      <c r="E100" s="2" t="s">
        <v>213</v>
      </c>
      <c r="F100" s="21">
        <f t="shared" si="0"/>
        <v>0</v>
      </c>
      <c r="G100" s="46"/>
      <c r="H100" s="46"/>
      <c r="I100" s="46"/>
      <c r="J100" s="46"/>
      <c r="K100" s="58"/>
    </row>
    <row r="101" spans="3:11" ht="56.25">
      <c r="C101" s="45" t="s">
        <v>214</v>
      </c>
      <c r="D101" s="43" t="s">
        <v>215</v>
      </c>
      <c r="E101" s="2" t="s">
        <v>216</v>
      </c>
      <c r="F101" s="21">
        <f t="shared" si="0"/>
        <v>0</v>
      </c>
      <c r="G101" s="48">
        <f>G102+G103</f>
        <v>0</v>
      </c>
      <c r="H101" s="48">
        <f>H102+H103</f>
        <v>0</v>
      </c>
      <c r="I101" s="48">
        <f>I102+I103</f>
        <v>0</v>
      </c>
      <c r="J101" s="48">
        <f>J102+J103</f>
        <v>0</v>
      </c>
      <c r="K101" s="58"/>
    </row>
    <row r="102" spans="3:11">
      <c r="C102" s="45" t="s">
        <v>217</v>
      </c>
      <c r="D102" s="49" t="s">
        <v>209</v>
      </c>
      <c r="E102" s="2" t="s">
        <v>218</v>
      </c>
      <c r="F102" s="21">
        <f t="shared" si="0"/>
        <v>0</v>
      </c>
      <c r="G102" s="46"/>
      <c r="H102" s="46"/>
      <c r="I102" s="46"/>
      <c r="J102" s="46"/>
      <c r="K102" s="58"/>
    </row>
    <row r="103" spans="3:11">
      <c r="C103" s="45" t="s">
        <v>219</v>
      </c>
      <c r="D103" s="49" t="s">
        <v>212</v>
      </c>
      <c r="E103" s="2" t="s">
        <v>220</v>
      </c>
      <c r="F103" s="21">
        <f t="shared" si="0"/>
        <v>0</v>
      </c>
      <c r="G103" s="46"/>
      <c r="H103" s="46"/>
      <c r="I103" s="46"/>
      <c r="J103" s="46"/>
      <c r="K103" s="58"/>
    </row>
    <row r="104" spans="3:11" ht="22.5">
      <c r="C104" s="45" t="s">
        <v>221</v>
      </c>
      <c r="D104" s="43" t="s">
        <v>222</v>
      </c>
      <c r="E104" s="2" t="s">
        <v>223</v>
      </c>
      <c r="F104" s="21">
        <f t="shared" si="0"/>
        <v>0</v>
      </c>
      <c r="G104" s="48">
        <f>G105+G106</f>
        <v>0</v>
      </c>
      <c r="H104" s="48">
        <f>H105+H106</f>
        <v>0</v>
      </c>
      <c r="I104" s="48">
        <f>I105+I106</f>
        <v>0</v>
      </c>
      <c r="J104" s="48">
        <f>J105+J106</f>
        <v>0</v>
      </c>
      <c r="K104" s="58"/>
    </row>
    <row r="105" spans="3:11">
      <c r="C105" s="45" t="s">
        <v>224</v>
      </c>
      <c r="D105" s="49" t="s">
        <v>209</v>
      </c>
      <c r="E105" s="2" t="s">
        <v>225</v>
      </c>
      <c r="F105" s="21">
        <f t="shared" si="0"/>
        <v>0</v>
      </c>
      <c r="G105" s="46"/>
      <c r="H105" s="46"/>
      <c r="I105" s="46"/>
      <c r="J105" s="46"/>
      <c r="K105" s="58"/>
    </row>
    <row r="106" spans="3:11">
      <c r="C106" s="45" t="s">
        <v>226</v>
      </c>
      <c r="D106" s="49" t="s">
        <v>212</v>
      </c>
      <c r="E106" s="2" t="s">
        <v>227</v>
      </c>
      <c r="F106" s="21">
        <f t="shared" si="0"/>
        <v>0</v>
      </c>
      <c r="G106" s="46"/>
      <c r="H106" s="46"/>
      <c r="I106" s="46"/>
      <c r="J106" s="46"/>
      <c r="K106" s="58"/>
    </row>
    <row r="107" spans="3:11" ht="22.5">
      <c r="C107" s="45" t="s">
        <v>228</v>
      </c>
      <c r="D107" s="43" t="s">
        <v>229</v>
      </c>
      <c r="E107" s="2" t="s">
        <v>230</v>
      </c>
      <c r="F107" s="21">
        <f t="shared" si="0"/>
        <v>0</v>
      </c>
      <c r="G107" s="46"/>
      <c r="H107" s="46"/>
      <c r="I107" s="46"/>
      <c r="J107" s="46"/>
      <c r="K107" s="58"/>
    </row>
    <row r="108" spans="3:11">
      <c r="C108" s="45" t="s">
        <v>231</v>
      </c>
      <c r="D108" s="43" t="s">
        <v>232</v>
      </c>
      <c r="E108" s="2" t="s">
        <v>233</v>
      </c>
      <c r="F108" s="21">
        <f t="shared" si="0"/>
        <v>0</v>
      </c>
      <c r="G108" s="46"/>
      <c r="H108" s="46"/>
      <c r="I108" s="46"/>
      <c r="J108" s="46"/>
      <c r="K108" s="58"/>
    </row>
    <row r="109" spans="3:11" ht="45">
      <c r="C109" s="45" t="s">
        <v>234</v>
      </c>
      <c r="D109" s="43" t="s">
        <v>235</v>
      </c>
      <c r="E109" s="2" t="s">
        <v>236</v>
      </c>
      <c r="F109" s="21">
        <f t="shared" si="0"/>
        <v>0</v>
      </c>
      <c r="G109" s="46"/>
      <c r="H109" s="46"/>
      <c r="I109" s="46"/>
      <c r="J109" s="46"/>
      <c r="K109" s="58"/>
    </row>
    <row r="110" spans="3:11" ht="33.75">
      <c r="C110" s="45" t="s">
        <v>237</v>
      </c>
      <c r="D110" s="43" t="s">
        <v>238</v>
      </c>
      <c r="E110" s="2" t="s">
        <v>239</v>
      </c>
      <c r="F110" s="21">
        <f t="shared" si="0"/>
        <v>0</v>
      </c>
      <c r="G110" s="46"/>
      <c r="H110" s="46"/>
      <c r="I110" s="46"/>
      <c r="J110" s="46"/>
      <c r="K110" s="58"/>
    </row>
    <row r="111" spans="3:11">
      <c r="C111" s="45" t="s">
        <v>240</v>
      </c>
      <c r="D111" s="28" t="s">
        <v>241</v>
      </c>
      <c r="E111" s="2" t="s">
        <v>242</v>
      </c>
      <c r="F111" s="21">
        <f t="shared" si="0"/>
        <v>0</v>
      </c>
      <c r="G111" s="47">
        <f>G114</f>
        <v>0</v>
      </c>
      <c r="H111" s="47">
        <f>H114</f>
        <v>0</v>
      </c>
      <c r="I111" s="47">
        <f>I114</f>
        <v>0</v>
      </c>
      <c r="J111" s="47">
        <f>J114</f>
        <v>0</v>
      </c>
      <c r="K111" s="58"/>
    </row>
    <row r="112" spans="3:11">
      <c r="C112" s="45" t="s">
        <v>243</v>
      </c>
      <c r="D112" s="42" t="s">
        <v>185</v>
      </c>
      <c r="E112" s="2" t="s">
        <v>244</v>
      </c>
      <c r="F112" s="21">
        <f t="shared" si="0"/>
        <v>0</v>
      </c>
      <c r="G112" s="46"/>
      <c r="H112" s="46"/>
      <c r="I112" s="46"/>
      <c r="J112" s="46"/>
      <c r="K112" s="58"/>
    </row>
    <row r="113" spans="3:11">
      <c r="C113" s="45" t="s">
        <v>245</v>
      </c>
      <c r="D113" s="43" t="s">
        <v>246</v>
      </c>
      <c r="E113" s="2" t="s">
        <v>247</v>
      </c>
      <c r="F113" s="21">
        <f t="shared" si="0"/>
        <v>0</v>
      </c>
      <c r="G113" s="46"/>
      <c r="H113" s="46"/>
      <c r="I113" s="46"/>
      <c r="J113" s="46"/>
      <c r="K113" s="58"/>
    </row>
    <row r="114" spans="3:11">
      <c r="C114" s="45" t="s">
        <v>248</v>
      </c>
      <c r="D114" s="42" t="s">
        <v>191</v>
      </c>
      <c r="E114" s="2" t="s">
        <v>249</v>
      </c>
      <c r="F114" s="21">
        <f t="shared" si="0"/>
        <v>0</v>
      </c>
      <c r="G114" s="46"/>
      <c r="H114" s="46"/>
      <c r="I114" s="46"/>
      <c r="J114" s="46"/>
      <c r="K114" s="58"/>
    </row>
    <row r="115" spans="3:11" ht="22.5">
      <c r="C115" s="45" t="s">
        <v>250</v>
      </c>
      <c r="D115" s="41" t="s">
        <v>251</v>
      </c>
      <c r="E115" s="2" t="s">
        <v>252</v>
      </c>
      <c r="F115" s="21">
        <f t="shared" si="0"/>
        <v>11174.082</v>
      </c>
      <c r="G115" s="47">
        <f>SUM(G116:G117)</f>
        <v>0</v>
      </c>
      <c r="H115" s="47">
        <f>SUM(H116:H117)</f>
        <v>0</v>
      </c>
      <c r="I115" s="47">
        <f>SUM(I116:I117)</f>
        <v>10903.986000000001</v>
      </c>
      <c r="J115" s="47">
        <f>SUM(J116:J117)</f>
        <v>270.096</v>
      </c>
      <c r="K115" s="58"/>
    </row>
    <row r="116" spans="3:11">
      <c r="C116" s="45" t="s">
        <v>253</v>
      </c>
      <c r="D116" s="28" t="s">
        <v>179</v>
      </c>
      <c r="E116" s="2" t="s">
        <v>254</v>
      </c>
      <c r="F116" s="21">
        <f t="shared" si="0"/>
        <v>0</v>
      </c>
      <c r="G116" s="46"/>
      <c r="H116" s="46"/>
      <c r="I116" s="46"/>
      <c r="J116" s="46"/>
      <c r="K116" s="58"/>
    </row>
    <row r="117" spans="3:11">
      <c r="C117" s="45" t="s">
        <v>255</v>
      </c>
      <c r="D117" s="28" t="s">
        <v>182</v>
      </c>
      <c r="E117" s="2" t="s">
        <v>256</v>
      </c>
      <c r="F117" s="21">
        <f t="shared" si="0"/>
        <v>11174.082</v>
      </c>
      <c r="G117" s="47">
        <f>G119</f>
        <v>0</v>
      </c>
      <c r="H117" s="47">
        <f>H119</f>
        <v>0</v>
      </c>
      <c r="I117" s="47">
        <f>I119</f>
        <v>10903.986000000001</v>
      </c>
      <c r="J117" s="47">
        <f>J119</f>
        <v>270.096</v>
      </c>
      <c r="K117" s="58"/>
    </row>
    <row r="118" spans="3:11">
      <c r="C118" s="45" t="s">
        <v>257</v>
      </c>
      <c r="D118" s="42" t="s">
        <v>258</v>
      </c>
      <c r="E118" s="2" t="s">
        <v>259</v>
      </c>
      <c r="F118" s="21">
        <f t="shared" si="0"/>
        <v>1.9390000000000001</v>
      </c>
      <c r="G118" s="46"/>
      <c r="H118" s="46"/>
      <c r="I118" s="46">
        <v>1.71</v>
      </c>
      <c r="J118" s="46">
        <v>0.22900000000000001</v>
      </c>
      <c r="K118" s="58"/>
    </row>
    <row r="119" spans="3:11">
      <c r="C119" s="45" t="s">
        <v>260</v>
      </c>
      <c r="D119" s="42" t="s">
        <v>191</v>
      </c>
      <c r="E119" s="2" t="s">
        <v>261</v>
      </c>
      <c r="F119" s="21">
        <f t="shared" si="0"/>
        <v>11174.082</v>
      </c>
      <c r="G119" s="46"/>
      <c r="H119" s="46"/>
      <c r="I119" s="46">
        <v>10903.986000000001</v>
      </c>
      <c r="J119" s="46">
        <v>270.096</v>
      </c>
      <c r="K119" s="58"/>
    </row>
  </sheetData>
  <mergeCells count="9">
    <mergeCell ref="C45:J45"/>
    <mergeCell ref="C83:J83"/>
    <mergeCell ref="C87:J87"/>
    <mergeCell ref="C5:C6"/>
    <mergeCell ref="D5:D6"/>
    <mergeCell ref="E5:E6"/>
    <mergeCell ref="F5:F6"/>
    <mergeCell ref="G5:J5"/>
    <mergeCell ref="C8:J8"/>
  </mergeCells>
  <dataValidations count="2">
    <dataValidation allowBlank="1" showInputMessage="1" promptTitle="Ввод" prompt="Для выбора организации необходимо два раза нажать левую клавишу мыши!" sqref="D18 D34 D56 D72"/>
    <dataValidation type="decimal" allowBlank="1" showErrorMessage="1" errorTitle="Ошибка" error="Допускается ввод только действительных чисел!" sqref="F16:J18 F84:J86 F46:J49 F20:J34 F74:J82 F13:J14 F54:J56 F36:J44 F88:J119 F51:J52 F58:J72 F9:J11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B3:E10"/>
  <sheetViews>
    <sheetView workbookViewId="0">
      <selection activeCell="B28" sqref="B28"/>
    </sheetView>
  </sheetViews>
  <sheetFormatPr defaultRowHeight="15"/>
  <cols>
    <col min="1" max="1" width="9.140625" style="5"/>
    <col min="2" max="2" width="20.28515625" style="5" customWidth="1"/>
    <col min="3" max="3" width="34" style="5" customWidth="1"/>
    <col min="4" max="4" width="36.28515625" style="5" customWidth="1"/>
    <col min="5" max="5" width="37.28515625" style="5" customWidth="1"/>
    <col min="6" max="16384" width="9.140625" style="5"/>
  </cols>
  <sheetData>
    <row r="3" spans="2:5" ht="56.25" customHeight="1">
      <c r="B3" s="13" t="s">
        <v>263</v>
      </c>
      <c r="C3" s="13"/>
      <c r="D3" s="13"/>
      <c r="E3" s="13"/>
    </row>
    <row r="4" spans="2:5">
      <c r="B4" s="6"/>
      <c r="C4" s="6"/>
      <c r="D4" s="6"/>
      <c r="E4" s="6"/>
    </row>
    <row r="5" spans="2:5">
      <c r="B5" s="12" t="s">
        <v>24</v>
      </c>
      <c r="C5" s="14" t="s">
        <v>23</v>
      </c>
      <c r="D5" s="15" t="s">
        <v>22</v>
      </c>
      <c r="E5" s="15"/>
    </row>
    <row r="6" spans="2:5">
      <c r="B6" s="12"/>
      <c r="C6" s="14"/>
      <c r="D6" s="7" t="s">
        <v>21</v>
      </c>
      <c r="E6" s="7" t="s">
        <v>20</v>
      </c>
    </row>
    <row r="7" spans="2:5">
      <c r="B7" s="8" t="s">
        <v>19</v>
      </c>
      <c r="C7" s="9">
        <v>0</v>
      </c>
      <c r="D7" s="7">
        <v>0</v>
      </c>
      <c r="E7" s="7">
        <v>0</v>
      </c>
    </row>
    <row r="8" spans="2:5">
      <c r="B8" s="8" t="s">
        <v>18</v>
      </c>
      <c r="C8" s="9">
        <v>0</v>
      </c>
      <c r="D8" s="7">
        <v>0</v>
      </c>
      <c r="E8" s="7">
        <v>0</v>
      </c>
    </row>
    <row r="9" spans="2:5">
      <c r="B9" s="8" t="s">
        <v>17</v>
      </c>
      <c r="C9" s="10">
        <f>D9+E9</f>
        <v>10773.102999999999</v>
      </c>
      <c r="D9" s="7">
        <f>'баланс и мощность'!I34</f>
        <v>27.948</v>
      </c>
      <c r="E9" s="7">
        <f>'баланс и мощность'!I29-D9</f>
        <v>10745.154999999999</v>
      </c>
    </row>
    <row r="10" spans="2:5">
      <c r="B10" s="8" t="s">
        <v>16</v>
      </c>
      <c r="C10" s="9">
        <f>E10</f>
        <v>270.096</v>
      </c>
      <c r="D10" s="7">
        <v>0</v>
      </c>
      <c r="E10" s="7">
        <f>'баланс и мощность'!J29</f>
        <v>270.096</v>
      </c>
    </row>
  </sheetData>
  <mergeCells count="4">
    <mergeCell ref="B5:B6"/>
    <mergeCell ref="B3:E3"/>
    <mergeCell ref="C5:C6"/>
    <mergeCell ref="D5:E5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 и мощность</vt:lpstr>
      <vt:lpstr>Об отпуске ээ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2019-02-11T08:03:12Z</dcterms:modified>
</cp:coreProperties>
</file>